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3.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hoagy013v\国民生活事業\融資企画部\03_制度企画G\重要情報\04マル経\06 支店あて通達・団体あて通知\R6年度\20250214_危機マル改正・賃上げ等\"/>
    </mc:Choice>
  </mc:AlternateContent>
  <xr:revisionPtr revIDLastSave="0" documentId="13_ncr:1_{598FFCDB-0905-4A05-BBBE-FDC46B06B8BF}" xr6:coauthVersionLast="47" xr6:coauthVersionMax="47" xr10:uidLastSave="{00000000-0000-0000-0000-000000000000}"/>
  <bookViews>
    <workbookView xWindow="-120" yWindow="-120" windowWidth="29040" windowHeight="15840" xr2:uid="{00000000-000D-0000-FFFF-FFFF00000000}"/>
  </bookViews>
  <sheets>
    <sheet name="賃上げ①（本体）" sheetId="4" r:id="rId1"/>
    <sheet name="賃上げ②（済）" sheetId="2" r:id="rId2"/>
    <sheet name="賃上げ③（予定）" sheetId="3" r:id="rId3"/>
  </sheets>
  <definedNames>
    <definedName name="_xlnm.Print_Area" localSheetId="0">'賃上げ①（本体）'!$A$1:$BD$81</definedName>
    <definedName name="_xlnm.Print_Area" localSheetId="1">'賃上げ②（済）'!$A$1:$BD$133</definedName>
    <definedName name="_xlnm.Print_Area" localSheetId="2">'賃上げ③（予定）'!$A$1:$BD$91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25" i="4" l="1"/>
  <c r="U45" i="2"/>
  <c r="U103" i="2"/>
  <c r="Q103" i="2"/>
  <c r="Q45" i="2"/>
  <c r="BG39" i="2"/>
  <c r="BG39" i="3"/>
  <c r="BG54" i="4"/>
  <c r="BG42" i="4" l="1"/>
  <c r="BF63" i="4" s="1"/>
  <c r="AX1" i="2"/>
  <c r="AX1" i="3"/>
  <c r="AT91" i="3"/>
  <c r="AT133" i="2"/>
  <c r="BF6" i="2"/>
  <c r="BF54" i="4" l="1"/>
  <c r="BF50" i="4" l="1"/>
  <c r="BH45" i="4"/>
  <c r="BF45" i="4" s="1"/>
  <c r="AP78" i="3"/>
  <c r="AH86" i="3" s="1"/>
  <c r="Q57" i="3"/>
  <c r="Q52" i="3"/>
  <c r="Q62" i="3" s="1"/>
  <c r="U47" i="3"/>
  <c r="Q47" i="3"/>
  <c r="AC42" i="3"/>
  <c r="P34" i="3"/>
  <c r="P29" i="3"/>
  <c r="BJ15" i="3"/>
  <c r="BF15" i="3"/>
  <c r="Q113" i="2"/>
  <c r="Q108" i="2"/>
  <c r="AC98" i="2"/>
  <c r="P90" i="2"/>
  <c r="P85" i="2"/>
  <c r="BJ73" i="2"/>
  <c r="BF73" i="2"/>
  <c r="Q55" i="2"/>
  <c r="Q50" i="2"/>
  <c r="AC40" i="2"/>
  <c r="P32" i="2"/>
  <c r="P27" i="2"/>
  <c r="BJ15" i="2"/>
  <c r="BF18" i="2" s="1"/>
  <c r="BF15" i="2"/>
  <c r="P39" i="3" l="1"/>
  <c r="X65" i="3" s="1"/>
  <c r="P95" i="2"/>
  <c r="BG76" i="2" s="1"/>
  <c r="P37" i="2"/>
  <c r="BG18" i="2" s="1"/>
  <c r="BH18" i="2" s="1"/>
  <c r="BF23" i="3"/>
  <c r="BF19" i="3"/>
  <c r="BF80" i="2"/>
  <c r="BF76" i="2"/>
  <c r="BJ42" i="4"/>
  <c r="BF19" i="2"/>
  <c r="BF20" i="3"/>
  <c r="Q60" i="2"/>
  <c r="Q118" i="2"/>
  <c r="BF77" i="2"/>
  <c r="BF22" i="2"/>
  <c r="AO65" i="3" l="1"/>
  <c r="BG23" i="3" s="1"/>
  <c r="BH23" i="3" s="1"/>
  <c r="BG19" i="3"/>
  <c r="BH19" i="3" s="1"/>
  <c r="AJ42" i="3"/>
  <c r="BG20" i="3" s="1"/>
  <c r="BH20" i="3" s="1"/>
  <c r="F42" i="3"/>
  <c r="G65" i="3"/>
  <c r="G63" i="2"/>
  <c r="F40" i="2"/>
  <c r="X63" i="2"/>
  <c r="X121" i="2"/>
  <c r="F98" i="2"/>
  <c r="AJ98" i="2"/>
  <c r="BG77" i="2" s="1"/>
  <c r="BH77" i="2" s="1"/>
  <c r="G121" i="2"/>
  <c r="AJ40" i="2"/>
  <c r="BG19" i="2" s="1"/>
  <c r="BH19" i="2" s="1"/>
  <c r="BH76" i="2"/>
  <c r="AO63" i="2"/>
  <c r="BG22" i="2" s="1"/>
  <c r="BH22" i="2" s="1"/>
  <c r="AO121" i="2"/>
  <c r="BG80" i="2" s="1"/>
  <c r="BH80" i="2" s="1"/>
  <c r="BF129" i="2" l="1"/>
  <c r="AH129" i="2" s="1"/>
  <c r="BF86" i="3"/>
  <c r="BI18" i="2"/>
  <c r="BG129" i="2"/>
  <c r="AN129" i="2" s="1"/>
  <c r="AK130" i="2" s="1"/>
  <c r="BI19" i="3"/>
  <c r="BI76" i="2"/>
  <c r="AN86" i="3" l="1"/>
  <c r="AT86" i="3" s="1"/>
  <c r="AZ86" i="3" s="1"/>
  <c r="BI86" i="3" s="1"/>
  <c r="AT129" i="2"/>
  <c r="AZ129" i="2" s="1"/>
  <c r="BI129" i="2" s="1"/>
  <c r="AK87" i="3" l="1"/>
  <c r="AW12" i="4"/>
  <c r="BG12" i="4" s="1"/>
  <c r="AW11" i="4"/>
  <c r="BG11" i="4" s="1"/>
  <c r="BF15" i="4" l="1"/>
  <c r="L15" i="4" l="1"/>
  <c r="BG17" i="4"/>
</calcChain>
</file>

<file path=xl/sharedStrings.xml><?xml version="1.0" encoding="utf-8"?>
<sst xmlns="http://schemas.openxmlformats.org/spreadsheetml/2006/main" count="572" uniqueCount="268">
  <si>
    <t>確認事項</t>
    <rPh sb="0" eb="4">
      <t>カクニンジコウ</t>
    </rPh>
    <phoneticPr fontId="2"/>
  </si>
  <si>
    <t>（</t>
    <phoneticPr fontId="2"/>
  </si>
  <si>
    <t>労務費</t>
    <rPh sb="0" eb="3">
      <t>ロウムヒ</t>
    </rPh>
    <phoneticPr fontId="2"/>
  </si>
  <si>
    <t>人件費</t>
    <rPh sb="0" eb="3">
      <t>ジンケンヒ</t>
    </rPh>
    <phoneticPr fontId="2"/>
  </si>
  <si>
    <t>＝</t>
    <phoneticPr fontId="2"/>
  </si>
  <si>
    <t>―</t>
    <phoneticPr fontId="2"/>
  </si>
  <si>
    <t>＋</t>
    <phoneticPr fontId="2"/>
  </si>
  <si>
    <t>月期</t>
    <rPh sb="0" eb="2">
      <t>ガツキ</t>
    </rPh>
    <phoneticPr fontId="2"/>
  </si>
  <si>
    <t>増加率＝</t>
    <rPh sb="0" eb="3">
      <t>ゾウカリツ</t>
    </rPh>
    <phoneticPr fontId="2"/>
  </si>
  <si>
    <t>完了時期における
雇用者給与等支給額</t>
    <rPh sb="0" eb="4">
      <t>カンリョウジキ</t>
    </rPh>
    <rPh sb="9" eb="18">
      <t>コヨウシャキュウヨトウシキュウガク</t>
    </rPh>
    <phoneticPr fontId="2"/>
  </si>
  <si>
    <t>開始時期における
雇用者給与等支給額</t>
    <rPh sb="0" eb="2">
      <t>カイシ</t>
    </rPh>
    <rPh sb="2" eb="4">
      <t>ジキ</t>
    </rPh>
    <rPh sb="9" eb="18">
      <t>コヨウシャキュウヨトウシキュウガク</t>
    </rPh>
    <phoneticPr fontId="2"/>
  </si>
  <si>
    <t>開始時期における雇用者給与等支給額</t>
    <phoneticPr fontId="2"/>
  </si>
  <si>
    <t>）</t>
    <phoneticPr fontId="2"/>
  </si>
  <si>
    <t>雇用者給与等支給額</t>
    <phoneticPr fontId="2"/>
  </si>
  <si>
    <t>イ　完了時期における雇用者給与等支給額の計算</t>
    <rPh sb="2" eb="4">
      <t>カンリョウ</t>
    </rPh>
    <rPh sb="4" eb="6">
      <t>ジキ</t>
    </rPh>
    <rPh sb="10" eb="13">
      <t>コヨウシャ</t>
    </rPh>
    <rPh sb="13" eb="15">
      <t>キュウヨ</t>
    </rPh>
    <rPh sb="15" eb="16">
      <t>トウ</t>
    </rPh>
    <rPh sb="16" eb="19">
      <t>シキュウガク</t>
    </rPh>
    <rPh sb="20" eb="22">
      <t>ケイサン</t>
    </rPh>
    <phoneticPr fontId="2"/>
  </si>
  <si>
    <t>実施時期</t>
    <rPh sb="0" eb="4">
      <t>ジッシジキ</t>
    </rPh>
    <phoneticPr fontId="6"/>
  </si>
  <si>
    <t>「賃上げ報告書」及び確定申告書等の実証資料を提出すること。</t>
    <phoneticPr fontId="6"/>
  </si>
  <si>
    <t>確認方法</t>
    <rPh sb="0" eb="2">
      <t>カクニン</t>
    </rPh>
    <rPh sb="2" eb="4">
      <t>ホウホウ</t>
    </rPh>
    <phoneticPr fontId="6"/>
  </si>
  <si>
    <t>確認内容</t>
    <rPh sb="0" eb="2">
      <t>カクニン</t>
    </rPh>
    <rPh sb="2" eb="4">
      <t>ナイヨウ</t>
    </rPh>
    <phoneticPr fontId="6"/>
  </si>
  <si>
    <t>次表のとおり、事後確認を実施することを説明し、了解を得た。</t>
    <rPh sb="0" eb="2">
      <t>ジヒョウ</t>
    </rPh>
    <rPh sb="7" eb="11">
      <t>ジゴカクニン</t>
    </rPh>
    <rPh sb="12" eb="14">
      <t>ジッシ</t>
    </rPh>
    <rPh sb="19" eb="21">
      <t>セツメイ</t>
    </rPh>
    <rPh sb="23" eb="25">
      <t>リョウカイ</t>
    </rPh>
    <rPh sb="26" eb="27">
      <t>エ</t>
    </rPh>
    <phoneticPr fontId="2"/>
  </si>
  <si>
    <t>年</t>
    <rPh sb="0" eb="1">
      <t>ネン</t>
    </rPh>
    <phoneticPr fontId="6"/>
  </si>
  <si>
    <t>所属</t>
    <rPh sb="0" eb="2">
      <t>ショゾク</t>
    </rPh>
    <phoneticPr fontId="4"/>
  </si>
  <si>
    <t>氏名</t>
    <rPh sb="0" eb="2">
      <t>シメイ</t>
    </rPh>
    <phoneticPr fontId="4"/>
  </si>
  <si>
    <t>令和</t>
    <phoneticPr fontId="4"/>
  </si>
  <si>
    <t>年</t>
    <rPh sb="0" eb="1">
      <t>ネン</t>
    </rPh>
    <phoneticPr fontId="4"/>
  </si>
  <si>
    <t>月</t>
    <rPh sb="0" eb="1">
      <t>ガツ</t>
    </rPh>
    <phoneticPr fontId="4"/>
  </si>
  <si>
    <t>日</t>
    <rPh sb="0" eb="1">
      <t>ニチ</t>
    </rPh>
    <phoneticPr fontId="4"/>
  </si>
  <si>
    <t>確認欄</t>
    <rPh sb="0" eb="2">
      <t>カクニン</t>
    </rPh>
    <rPh sb="2" eb="3">
      <t>ラン</t>
    </rPh>
    <phoneticPr fontId="2"/>
  </si>
  <si>
    <t>最近の事業年度の前年度</t>
    <rPh sb="0" eb="2">
      <t>サイキン</t>
    </rPh>
    <rPh sb="3" eb="7">
      <t>ジギョウネンド</t>
    </rPh>
    <rPh sb="8" eb="11">
      <t>ゼンネンド</t>
    </rPh>
    <phoneticPr fontId="2"/>
  </si>
  <si>
    <t>契約時に「念書」の提出が必要となることを説明し、了解を得た。</t>
    <rPh sb="0" eb="3">
      <t>ケイヤクジ</t>
    </rPh>
    <rPh sb="5" eb="7">
      <t>ネンショ</t>
    </rPh>
    <rPh sb="9" eb="11">
      <t>テイシュツ</t>
    </rPh>
    <rPh sb="12" eb="14">
      <t>ヒツヨウ</t>
    </rPh>
    <rPh sb="20" eb="22">
      <t>セツメイ</t>
    </rPh>
    <rPh sb="24" eb="26">
      <t>リョウカイ</t>
    </rPh>
    <rPh sb="27" eb="28">
      <t>エ</t>
    </rPh>
    <phoneticPr fontId="2"/>
  </si>
  <si>
    <t>その他</t>
    <rPh sb="2" eb="3">
      <t>タ</t>
    </rPh>
    <phoneticPr fontId="2"/>
  </si>
  <si>
    <t>２　要件確認</t>
    <rPh sb="2" eb="4">
      <t>ヨウケン</t>
    </rPh>
    <rPh sb="4" eb="6">
      <t>カクニン</t>
    </rPh>
    <phoneticPr fontId="4"/>
  </si>
  <si>
    <t>融資推薦書特記事項欄に「賃上げ特例希望」と記載した。</t>
    <phoneticPr fontId="2"/>
  </si>
  <si>
    <t>上記に加え、本チェックシートも融資推薦書に添付して提出する必要があります。</t>
    <rPh sb="0" eb="2">
      <t>ジョウキ</t>
    </rPh>
    <rPh sb="3" eb="4">
      <t>クワ</t>
    </rPh>
    <rPh sb="6" eb="7">
      <t>ホン</t>
    </rPh>
    <rPh sb="15" eb="20">
      <t>ユウシスイセンショ</t>
    </rPh>
    <rPh sb="21" eb="23">
      <t>テンプ</t>
    </rPh>
    <rPh sb="25" eb="27">
      <t>テイシュツ</t>
    </rPh>
    <rPh sb="29" eb="31">
      <t>ヒツヨウ</t>
    </rPh>
    <phoneticPr fontId="2"/>
  </si>
  <si>
    <t>賃上げ計画書を融資推薦書に添付した。</t>
    <rPh sb="7" eb="12">
      <t>ユウシスイセンショ</t>
    </rPh>
    <rPh sb="13" eb="15">
      <t>テンプ</t>
    </rPh>
    <phoneticPr fontId="2"/>
  </si>
  <si>
    <t>雇用者給与等支給額を確認できる根拠資料を融資推薦書に添付した（「賃上げ予定者」の完了時期を除く。）。</t>
    <rPh sb="20" eb="25">
      <t>ユウシスイセンショ</t>
    </rPh>
    <phoneticPr fontId="2"/>
  </si>
  <si>
    <t>【BF列以降は管理用エリア】</t>
    <rPh sb="3" eb="4">
      <t>レツ</t>
    </rPh>
    <rPh sb="4" eb="6">
      <t>イコウ</t>
    </rPh>
    <rPh sb="7" eb="9">
      <t>カンリ</t>
    </rPh>
    <rPh sb="9" eb="10">
      <t>ヨウ</t>
    </rPh>
    <phoneticPr fontId="2"/>
  </si>
  <si>
    <t>太枠セル</t>
    <rPh sb="0" eb="2">
      <t>フトワク</t>
    </rPh>
    <phoneticPr fontId="2"/>
  </si>
  <si>
    <t>は数式が入っているため、注意</t>
    <rPh sb="4" eb="5">
      <t>ハイ</t>
    </rPh>
    <phoneticPr fontId="2"/>
  </si>
  <si>
    <t>その他セル</t>
    <rPh sb="2" eb="3">
      <t>タ</t>
    </rPh>
    <phoneticPr fontId="2"/>
  </si>
  <si>
    <t>のうち数字セルは、0を入力することで選択解除できます。</t>
    <rPh sb="3" eb="5">
      <t>スウジ</t>
    </rPh>
    <rPh sb="11" eb="13">
      <t>ニュウリョク</t>
    </rPh>
    <rPh sb="18" eb="20">
      <t>センタク</t>
    </rPh>
    <rPh sb="20" eb="22">
      <t>カイジョ</t>
    </rPh>
    <phoneticPr fontId="2"/>
  </si>
  <si>
    <t>（１）開始時期における雇用者給与等支給額の計算</t>
    <rPh sb="3" eb="5">
      <t>カイシ</t>
    </rPh>
    <rPh sb="5" eb="7">
      <t>ジキ</t>
    </rPh>
    <rPh sb="11" eb="14">
      <t>コヨウシャ</t>
    </rPh>
    <rPh sb="14" eb="16">
      <t>キュウヨ</t>
    </rPh>
    <rPh sb="16" eb="17">
      <t>トウ</t>
    </rPh>
    <rPh sb="17" eb="20">
      <t>シキュウガク</t>
    </rPh>
    <rPh sb="21" eb="23">
      <t>ケイサン</t>
    </rPh>
    <phoneticPr fontId="2"/>
  </si>
  <si>
    <t>ア　開始時期の確認</t>
    <rPh sb="2" eb="6">
      <t>カイシジキ</t>
    </rPh>
    <rPh sb="7" eb="9">
      <t>カクニン</t>
    </rPh>
    <phoneticPr fontId="2"/>
  </si>
  <si>
    <t>（ア）開始時期が前期末であることの確認</t>
    <rPh sb="3" eb="7">
      <t>カイシジキ</t>
    </rPh>
    <rPh sb="8" eb="11">
      <t>ゼンキマツ</t>
    </rPh>
    <rPh sb="17" eb="19">
      <t>カクニン</t>
    </rPh>
    <phoneticPr fontId="2"/>
  </si>
  <si>
    <t>開始時期</t>
    <rPh sb="0" eb="2">
      <t>カイシ</t>
    </rPh>
    <rPh sb="2" eb="4">
      <t>ジキ</t>
    </rPh>
    <phoneticPr fontId="2"/>
  </si>
  <si>
    <t>開始期間入力</t>
    <rPh sb="0" eb="4">
      <t>カイシキカン</t>
    </rPh>
    <rPh sb="4" eb="6">
      <t>ニュウリョク</t>
    </rPh>
    <phoneticPr fontId="6"/>
  </si>
  <si>
    <t>開始期間区分</t>
    <rPh sb="0" eb="4">
      <t>カイシキカン</t>
    </rPh>
    <rPh sb="4" eb="6">
      <t>クブン</t>
    </rPh>
    <phoneticPr fontId="6"/>
  </si>
  <si>
    <t>決算期間</t>
    <rPh sb="0" eb="4">
      <t>ケッサンキカン</t>
    </rPh>
    <phoneticPr fontId="6"/>
  </si>
  <si>
    <t>算出方法</t>
    <rPh sb="0" eb="4">
      <t>サンシュツホウホウ</t>
    </rPh>
    <phoneticPr fontId="6"/>
  </si>
  <si>
    <t>選択誤り</t>
    <rPh sb="0" eb="2">
      <t>センタク</t>
    </rPh>
    <rPh sb="2" eb="3">
      <t>アヤマ</t>
    </rPh>
    <phoneticPr fontId="6"/>
  </si>
  <si>
    <t>使用しない</t>
    <rPh sb="0" eb="2">
      <t>シヨウ</t>
    </rPh>
    <phoneticPr fontId="6"/>
  </si>
  <si>
    <t>（イ）決算期間の確認</t>
    <rPh sb="3" eb="5">
      <t>ケッサン</t>
    </rPh>
    <rPh sb="5" eb="7">
      <t>キカン</t>
    </rPh>
    <rPh sb="8" eb="10">
      <t>カクニン</t>
    </rPh>
    <phoneticPr fontId="2"/>
  </si>
  <si>
    <t>決算期間</t>
    <rPh sb="0" eb="4">
      <t>ケッサンキカン</t>
    </rPh>
    <phoneticPr fontId="2"/>
  </si>
  <si>
    <t>算出根拠</t>
    <rPh sb="0" eb="4">
      <t>サンシュツコンキョ</t>
    </rPh>
    <phoneticPr fontId="2"/>
  </si>
  <si>
    <t>イの記載箇所</t>
    <rPh sb="2" eb="6">
      <t>キサイカショ</t>
    </rPh>
    <phoneticPr fontId="2"/>
  </si>
  <si>
    <t>該当</t>
    <rPh sb="0" eb="2">
      <t>ガイトウ</t>
    </rPh>
    <phoneticPr fontId="6"/>
  </si>
  <si>
    <t>金額</t>
    <rPh sb="0" eb="2">
      <t>キンガク</t>
    </rPh>
    <phoneticPr fontId="6"/>
  </si>
  <si>
    <t>表示可否</t>
    <rPh sb="0" eb="2">
      <t>ヒョウジ</t>
    </rPh>
    <rPh sb="2" eb="4">
      <t>カヒ</t>
    </rPh>
    <phoneticPr fontId="6"/>
  </si>
  <si>
    <t>表示</t>
    <rPh sb="0" eb="2">
      <t>ヒョウジ</t>
    </rPh>
    <phoneticPr fontId="6"/>
  </si>
  <si>
    <t>12ヵ月の決算である。</t>
    <rPh sb="3" eb="4">
      <t>ゲツ</t>
    </rPh>
    <rPh sb="5" eb="7">
      <t>ケッサン</t>
    </rPh>
    <phoneticPr fontId="2"/>
  </si>
  <si>
    <t>前期の決算書の雇用者給与等支給額</t>
    <rPh sb="0" eb="2">
      <t>ゼンキ</t>
    </rPh>
    <rPh sb="3" eb="6">
      <t>ケッサンショ</t>
    </rPh>
    <rPh sb="7" eb="10">
      <t>コヨウシャ</t>
    </rPh>
    <rPh sb="10" eb="12">
      <t>キュウヨ</t>
    </rPh>
    <rPh sb="12" eb="13">
      <t>トウ</t>
    </rPh>
    <rPh sb="13" eb="16">
      <t>シキュウガク</t>
    </rPh>
    <phoneticPr fontId="2"/>
  </si>
  <si>
    <t>(ア)</t>
    <phoneticPr fontId="2"/>
  </si>
  <si>
    <t>―</t>
    <phoneticPr fontId="6"/>
  </si>
  <si>
    <t>３ヵ月以上12ヵ月未満の決算である。</t>
    <rPh sb="2" eb="3">
      <t>ゲツ</t>
    </rPh>
    <rPh sb="3" eb="5">
      <t>イジョウ</t>
    </rPh>
    <rPh sb="8" eb="9">
      <t>ゲツ</t>
    </rPh>
    <rPh sb="9" eb="11">
      <t>ミマン</t>
    </rPh>
    <rPh sb="12" eb="14">
      <t>ケッサン</t>
    </rPh>
    <phoneticPr fontId="2"/>
  </si>
  <si>
    <t>前期の決算書（３ヵ月以上のもの）の雇用者給与等支給額を年換算した値</t>
    <rPh sb="0" eb="2">
      <t>ゼンキ</t>
    </rPh>
    <rPh sb="3" eb="6">
      <t>ケッサンショ</t>
    </rPh>
    <rPh sb="9" eb="10">
      <t>ゲツ</t>
    </rPh>
    <rPh sb="10" eb="12">
      <t>イジョウ</t>
    </rPh>
    <rPh sb="17" eb="20">
      <t>コヨウシャ</t>
    </rPh>
    <rPh sb="20" eb="22">
      <t>キュウヨ</t>
    </rPh>
    <rPh sb="22" eb="23">
      <t>トウ</t>
    </rPh>
    <rPh sb="23" eb="26">
      <t>シキュウガク</t>
    </rPh>
    <rPh sb="27" eb="28">
      <t>ネン</t>
    </rPh>
    <rPh sb="28" eb="30">
      <t>カンサン</t>
    </rPh>
    <rPh sb="32" eb="33">
      <t>アタイ</t>
    </rPh>
    <phoneticPr fontId="2"/>
  </si>
  <si>
    <t>(イ)</t>
    <phoneticPr fontId="2"/>
  </si>
  <si>
    <t>（※）</t>
    <phoneticPr fontId="2"/>
  </si>
  <si>
    <t>季節変動の有無を勘案し年換算が明らかに妥当性を欠く場合は、取扱いできない。</t>
    <phoneticPr fontId="2"/>
  </si>
  <si>
    <t>ヵ月間）</t>
    <phoneticPr fontId="6"/>
  </si>
  <si>
    <t>前期の決算期末から遡った12ヵ月間の数値を採用</t>
    <rPh sb="0" eb="2">
      <t>ゼンキ</t>
    </rPh>
    <rPh sb="5" eb="7">
      <t>キマツ</t>
    </rPh>
    <phoneticPr fontId="2"/>
  </si>
  <si>
    <t>(ウ)</t>
    <phoneticPr fontId="2"/>
  </si>
  <si>
    <t>３ヵ月未満の決算である。</t>
    <rPh sb="2" eb="3">
      <t>ゲツ</t>
    </rPh>
    <rPh sb="3" eb="5">
      <t>ミマン</t>
    </rPh>
    <rPh sb="6" eb="8">
      <t>ケッサン</t>
    </rPh>
    <phoneticPr fontId="2"/>
  </si>
  <si>
    <t>イ　開始時期における雇用者給与等支給額の算出</t>
    <rPh sb="2" eb="6">
      <t>カイシジキ</t>
    </rPh>
    <rPh sb="10" eb="13">
      <t>コヨウシャ</t>
    </rPh>
    <rPh sb="13" eb="15">
      <t>キュウヨ</t>
    </rPh>
    <rPh sb="15" eb="16">
      <t>トウ</t>
    </rPh>
    <rPh sb="16" eb="19">
      <t>シキュウガク</t>
    </rPh>
    <rPh sb="20" eb="22">
      <t>サンシュツ</t>
    </rPh>
    <phoneticPr fontId="2"/>
  </si>
  <si>
    <t>（ア）前期の決算書における雇用者給与等支給額の算出</t>
    <rPh sb="3" eb="5">
      <t>ゼンキ</t>
    </rPh>
    <rPh sb="6" eb="9">
      <t>ケッサンショ</t>
    </rPh>
    <rPh sb="13" eb="16">
      <t>コヨウシャ</t>
    </rPh>
    <rPh sb="16" eb="18">
      <t>キュウヨ</t>
    </rPh>
    <rPh sb="18" eb="19">
      <t>トウ</t>
    </rPh>
    <rPh sb="19" eb="22">
      <t>シキュウガク</t>
    </rPh>
    <rPh sb="23" eb="25">
      <t>サンシュツ</t>
    </rPh>
    <phoneticPr fontId="2"/>
  </si>
  <si>
    <t>科目名</t>
    <rPh sb="0" eb="3">
      <t>カモクメイ</t>
    </rPh>
    <phoneticPr fontId="2"/>
  </si>
  <si>
    <t>金額（千円）</t>
    <rPh sb="0" eb="2">
      <t>キンガク</t>
    </rPh>
    <rPh sb="3" eb="5">
      <t>センエン</t>
    </rPh>
    <phoneticPr fontId="2"/>
  </si>
  <si>
    <t>備考（注）</t>
    <rPh sb="0" eb="2">
      <t>ビコウ</t>
    </rPh>
    <rPh sb="3" eb="4">
      <t>チュウ</t>
    </rPh>
    <phoneticPr fontId="2"/>
  </si>
  <si>
    <t>賃金給与</t>
    <rPh sb="0" eb="4">
      <t>チンギンキュウヨ</t>
    </rPh>
    <phoneticPr fontId="2"/>
  </si>
  <si>
    <t>賞与</t>
    <rPh sb="0" eb="2">
      <t>ショウヨ</t>
    </rPh>
    <phoneticPr fontId="2"/>
  </si>
  <si>
    <t>賞与引当金繰入</t>
    <rPh sb="0" eb="5">
      <t>ショウヨヒキアテキン</t>
    </rPh>
    <rPh sb="5" eb="7">
      <t>クリイレ</t>
    </rPh>
    <phoneticPr fontId="2"/>
  </si>
  <si>
    <t>給与手当</t>
    <rPh sb="0" eb="4">
      <t>キュウヨテア</t>
    </rPh>
    <phoneticPr fontId="2"/>
  </si>
  <si>
    <t>雇用者給与等支給額</t>
    <rPh sb="0" eb="9">
      <t>コヨウシャキュウヨトウシキュウガク</t>
    </rPh>
    <phoneticPr fontId="2"/>
  </si>
  <si>
    <t>（注）その他欄を使用した場合等、必要に応じて記載する。</t>
    <phoneticPr fontId="6"/>
  </si>
  <si>
    <t>（イ）年換算の実施【３ヵ月以上12ヵ月未満の決算書を年換算する場合】</t>
    <phoneticPr fontId="6"/>
  </si>
  <si>
    <t>（ア）で求めた年換算前の雇用者給与等支給額</t>
    <rPh sb="7" eb="10">
      <t>ネンカンサン</t>
    </rPh>
    <rPh sb="10" eb="11">
      <t>マエ</t>
    </rPh>
    <phoneticPr fontId="6"/>
  </si>
  <si>
    <t>×</t>
    <phoneticPr fontId="6"/>
  </si>
  <si>
    <t>＝</t>
    <phoneticPr fontId="6"/>
  </si>
  <si>
    <t>年換算後の雇用者給与等支給額</t>
    <rPh sb="0" eb="1">
      <t>ネン</t>
    </rPh>
    <rPh sb="1" eb="3">
      <t>カンサン</t>
    </rPh>
    <rPh sb="3" eb="4">
      <t>ゴ</t>
    </rPh>
    <phoneticPr fontId="6"/>
  </si>
  <si>
    <t>（決算の月数）</t>
    <phoneticPr fontId="6"/>
  </si>
  <si>
    <t>（ウ）前期の決算期末から遡った12ヵ月間の雇用者給与等支給額の算出【決算書に不足する期間を合算する場合】</t>
    <rPh sb="3" eb="5">
      <t>ゼンキ</t>
    </rPh>
    <rPh sb="6" eb="10">
      <t>ケッサンキマツ</t>
    </rPh>
    <rPh sb="12" eb="13">
      <t>サカノボ</t>
    </rPh>
    <rPh sb="18" eb="19">
      <t>ゲツ</t>
    </rPh>
    <rPh sb="19" eb="20">
      <t>アイダ</t>
    </rPh>
    <rPh sb="21" eb="27">
      <t>コヨウシャキュウヨトウ</t>
    </rPh>
    <rPh sb="27" eb="30">
      <t>シキュウガク</t>
    </rPh>
    <rPh sb="31" eb="33">
      <t>サンシュツ</t>
    </rPh>
    <rPh sb="34" eb="37">
      <t>ケッサンショ</t>
    </rPh>
    <rPh sb="38" eb="40">
      <t>フソク</t>
    </rPh>
    <rPh sb="42" eb="44">
      <t>キカン</t>
    </rPh>
    <rPh sb="45" eb="47">
      <t>ガッサン</t>
    </rPh>
    <rPh sb="49" eb="51">
      <t>バアイ</t>
    </rPh>
    <phoneticPr fontId="6"/>
  </si>
  <si>
    <t>ⅰ　決算期間の確認</t>
    <rPh sb="2" eb="6">
      <t>ケッサンキカン</t>
    </rPh>
    <rPh sb="7" eb="9">
      <t>カクニン</t>
    </rPh>
    <phoneticPr fontId="6"/>
  </si>
  <si>
    <t>前期の決算期間</t>
    <rPh sb="0" eb="2">
      <t>ゼンキ</t>
    </rPh>
    <phoneticPr fontId="6"/>
  </si>
  <si>
    <t>不足する期間</t>
    <phoneticPr fontId="6"/>
  </si>
  <si>
    <t>年</t>
    <rPh sb="0" eb="1">
      <t>ネン</t>
    </rPh>
    <phoneticPr fontId="2"/>
  </si>
  <si>
    <t>月</t>
    <rPh sb="0" eb="1">
      <t>ツキ</t>
    </rPh>
    <phoneticPr fontId="2"/>
  </si>
  <si>
    <t>～</t>
    <phoneticPr fontId="6"/>
  </si>
  <si>
    <t>ヵ月</t>
    <rPh sb="1" eb="2">
      <t>ゲツ</t>
    </rPh>
    <phoneticPr fontId="6"/>
  </si>
  <si>
    <t>ⅱ　根拠資料</t>
    <rPh sb="2" eb="6">
      <t>コンキョシリョウ</t>
    </rPh>
    <phoneticPr fontId="6"/>
  </si>
  <si>
    <t>根拠資料</t>
    <rPh sb="0" eb="4">
      <t>コンキョシリョウ</t>
    </rPh>
    <phoneticPr fontId="6"/>
  </si>
  <si>
    <t>月次試算表</t>
    <rPh sb="0" eb="5">
      <t>ゲツジシサンヒョウ</t>
    </rPh>
    <phoneticPr fontId="6"/>
  </si>
  <si>
    <t>賃金台帳</t>
    <rPh sb="0" eb="4">
      <t>チンギンダイチョウ</t>
    </rPh>
    <phoneticPr fontId="6"/>
  </si>
  <si>
    <t>その他（右に記載）</t>
    <rPh sb="2" eb="3">
      <t>タ</t>
    </rPh>
    <rPh sb="4" eb="5">
      <t>ミギ</t>
    </rPh>
    <rPh sb="6" eb="8">
      <t>キサイ</t>
    </rPh>
    <phoneticPr fontId="6"/>
  </si>
  <si>
    <t>（</t>
    <phoneticPr fontId="6"/>
  </si>
  <si>
    <t>）</t>
    <phoneticPr fontId="6"/>
  </si>
  <si>
    <t>ⅲ　不足する期間の確認結果</t>
    <rPh sb="2" eb="4">
      <t>フソク</t>
    </rPh>
    <rPh sb="6" eb="8">
      <t>キカン</t>
    </rPh>
    <rPh sb="9" eb="13">
      <t>カクニンケッカ</t>
    </rPh>
    <phoneticPr fontId="6"/>
  </si>
  <si>
    <t>ⅳ　最新の決算期末から遡った12ヵ月間の合計</t>
    <rPh sb="20" eb="22">
      <t>ゴウケイ</t>
    </rPh>
    <phoneticPr fontId="6"/>
  </si>
  <si>
    <t>（ア）で求めた決算期間の支給額</t>
    <rPh sb="4" eb="5">
      <t>モト</t>
    </rPh>
    <rPh sb="7" eb="9">
      <t>ケッサン</t>
    </rPh>
    <rPh sb="9" eb="11">
      <t>キカン</t>
    </rPh>
    <rPh sb="12" eb="15">
      <t>シキュウガク</t>
    </rPh>
    <phoneticPr fontId="6"/>
  </si>
  <si>
    <t>ⅲで求めた決算期間の支給額</t>
    <rPh sb="2" eb="3">
      <t>モト</t>
    </rPh>
    <rPh sb="5" eb="7">
      <t>ケッサン</t>
    </rPh>
    <rPh sb="7" eb="9">
      <t>キカン</t>
    </rPh>
    <rPh sb="10" eb="13">
      <t>シキュウガク</t>
    </rPh>
    <phoneticPr fontId="6"/>
  </si>
  <si>
    <t>決算期末から遡った12ヵ月間の支給額</t>
    <rPh sb="0" eb="3">
      <t>ケッサンキ</t>
    </rPh>
    <rPh sb="3" eb="4">
      <t>マツ</t>
    </rPh>
    <rPh sb="6" eb="7">
      <t>サカノボ</t>
    </rPh>
    <rPh sb="12" eb="13">
      <t>ゲツ</t>
    </rPh>
    <rPh sb="13" eb="14">
      <t>アイダ</t>
    </rPh>
    <rPh sb="15" eb="18">
      <t>シキュウガク</t>
    </rPh>
    <phoneticPr fontId="6"/>
  </si>
  <si>
    <t>＋</t>
    <phoneticPr fontId="6"/>
  </si>
  <si>
    <t>（エ）確認事項</t>
    <rPh sb="3" eb="7">
      <t>カクニンジコウ</t>
    </rPh>
    <phoneticPr fontId="2"/>
  </si>
  <si>
    <r>
      <t>雇用者に対するもののみが含まれており、役員報酬、専従者給与、専従者控除等は</t>
    </r>
    <r>
      <rPr>
        <b/>
        <sz val="10"/>
        <color theme="1"/>
        <rFont val="ＭＳ ゴシック"/>
        <family val="3"/>
        <charset val="128"/>
      </rPr>
      <t>含まれていない</t>
    </r>
    <r>
      <rPr>
        <sz val="10"/>
        <color theme="1"/>
        <rFont val="ＭＳ ゴシック"/>
        <family val="3"/>
        <charset val="128"/>
      </rPr>
      <t>ことを確認した（注）。</t>
    </r>
    <rPh sb="0" eb="3">
      <t>コヨウシャ</t>
    </rPh>
    <rPh sb="4" eb="5">
      <t>タイ</t>
    </rPh>
    <rPh sb="12" eb="13">
      <t>フク</t>
    </rPh>
    <rPh sb="19" eb="23">
      <t>ヤクインホウシュウ</t>
    </rPh>
    <rPh sb="24" eb="27">
      <t>センジュウシャ</t>
    </rPh>
    <rPh sb="27" eb="29">
      <t>キュウヨ</t>
    </rPh>
    <rPh sb="30" eb="35">
      <t>センジュウシャコウジョ</t>
    </rPh>
    <rPh sb="35" eb="36">
      <t>トウ</t>
    </rPh>
    <rPh sb="37" eb="38">
      <t>フク</t>
    </rPh>
    <rPh sb="47" eb="49">
      <t>カクニン</t>
    </rPh>
    <rPh sb="52" eb="53">
      <t>チュウ</t>
    </rPh>
    <phoneticPr fontId="2"/>
  </si>
  <si>
    <r>
      <t>法定福利費、福利厚生費、退職金、教育訓練費等は</t>
    </r>
    <r>
      <rPr>
        <b/>
        <sz val="10"/>
        <color theme="1"/>
        <rFont val="ＭＳ ゴシック"/>
        <family val="3"/>
        <charset val="128"/>
      </rPr>
      <t>含まれていない</t>
    </r>
    <r>
      <rPr>
        <sz val="10"/>
        <color theme="1"/>
        <rFont val="ＭＳ ゴシック"/>
        <family val="3"/>
        <charset val="128"/>
      </rPr>
      <t>ことを確認した（注）。</t>
    </r>
    <rPh sb="0" eb="5">
      <t>ホウテイフクリヒ</t>
    </rPh>
    <rPh sb="6" eb="11">
      <t>フクリコウセイヒ</t>
    </rPh>
    <rPh sb="12" eb="15">
      <t>タイショクキン</t>
    </rPh>
    <rPh sb="16" eb="21">
      <t>キョウイククンレンヒ</t>
    </rPh>
    <rPh sb="21" eb="22">
      <t>トウ</t>
    </rPh>
    <rPh sb="23" eb="24">
      <t>フク</t>
    </rPh>
    <rPh sb="33" eb="35">
      <t>カクニン</t>
    </rPh>
    <rPh sb="38" eb="39">
      <t>チュウ</t>
    </rPh>
    <phoneticPr fontId="2"/>
  </si>
  <si>
    <t>（注）</t>
    <rPh sb="1" eb="2">
      <t>チュウ</t>
    </rPh>
    <phoneticPr fontId="6"/>
  </si>
  <si>
    <t>科目は例示である。チェック票に記載している科目名と異なる場合は実態に合わせて判断する。</t>
    <phoneticPr fontId="6"/>
  </si>
  <si>
    <t>（２）完了時期における雇用者給与等支給額の計算</t>
    <rPh sb="3" eb="5">
      <t>カンリョウ</t>
    </rPh>
    <rPh sb="5" eb="7">
      <t>ジキ</t>
    </rPh>
    <rPh sb="11" eb="14">
      <t>コヨウシャ</t>
    </rPh>
    <rPh sb="14" eb="16">
      <t>キュウヨ</t>
    </rPh>
    <rPh sb="16" eb="17">
      <t>トウ</t>
    </rPh>
    <rPh sb="17" eb="20">
      <t>シキュウガク</t>
    </rPh>
    <rPh sb="21" eb="23">
      <t>ケイサン</t>
    </rPh>
    <phoneticPr fontId="2"/>
  </si>
  <si>
    <t>ア　完了時期の確認</t>
    <rPh sb="2" eb="6">
      <t>カンリョウジキ</t>
    </rPh>
    <rPh sb="7" eb="9">
      <t>カクニン</t>
    </rPh>
    <phoneticPr fontId="2"/>
  </si>
  <si>
    <t>（ア）完了時期が最近の決算期末であることの確認</t>
    <rPh sb="3" eb="5">
      <t>カンリョウ</t>
    </rPh>
    <rPh sb="5" eb="7">
      <t>ジキ</t>
    </rPh>
    <rPh sb="8" eb="10">
      <t>サイキン</t>
    </rPh>
    <rPh sb="11" eb="14">
      <t>ケッサンキ</t>
    </rPh>
    <rPh sb="14" eb="15">
      <t>マツ</t>
    </rPh>
    <rPh sb="21" eb="23">
      <t>カクニン</t>
    </rPh>
    <phoneticPr fontId="2"/>
  </si>
  <si>
    <t>最近の事業年度</t>
    <rPh sb="0" eb="2">
      <t>サイキン</t>
    </rPh>
    <rPh sb="3" eb="7">
      <t>ジギョウネンド</t>
    </rPh>
    <phoneticPr fontId="2"/>
  </si>
  <si>
    <t>最近の決算書の雇用者給与等支給額</t>
    <rPh sb="0" eb="2">
      <t>サイキン</t>
    </rPh>
    <rPh sb="3" eb="6">
      <t>ケッサンショ</t>
    </rPh>
    <rPh sb="7" eb="10">
      <t>コヨウシャ</t>
    </rPh>
    <rPh sb="10" eb="12">
      <t>キュウヨ</t>
    </rPh>
    <rPh sb="12" eb="13">
      <t>トウ</t>
    </rPh>
    <rPh sb="13" eb="16">
      <t>シキュウガク</t>
    </rPh>
    <phoneticPr fontId="2"/>
  </si>
  <si>
    <t>最近の決算書（３ヵ月以上のもの）の雇用者給与等支給額を年換算した値</t>
    <rPh sb="0" eb="2">
      <t>サイキン</t>
    </rPh>
    <rPh sb="3" eb="6">
      <t>ケッサンショ</t>
    </rPh>
    <rPh sb="9" eb="10">
      <t>ゲツ</t>
    </rPh>
    <rPh sb="10" eb="12">
      <t>イジョウ</t>
    </rPh>
    <rPh sb="17" eb="20">
      <t>コヨウシャ</t>
    </rPh>
    <rPh sb="20" eb="22">
      <t>キュウヨ</t>
    </rPh>
    <rPh sb="22" eb="23">
      <t>トウ</t>
    </rPh>
    <rPh sb="23" eb="26">
      <t>シキュウガク</t>
    </rPh>
    <rPh sb="27" eb="28">
      <t>ネン</t>
    </rPh>
    <rPh sb="28" eb="30">
      <t>カンサン</t>
    </rPh>
    <rPh sb="32" eb="33">
      <t>アタイ</t>
    </rPh>
    <phoneticPr fontId="2"/>
  </si>
  <si>
    <t>最近の決算期末から遡った12ヵ月間の雇用者給与等支給額</t>
    <phoneticPr fontId="2"/>
  </si>
  <si>
    <t>イ　完了時期における雇用者給与等支給額の算出</t>
    <rPh sb="2" eb="4">
      <t>カンリョウ</t>
    </rPh>
    <rPh sb="4" eb="6">
      <t>ジキ</t>
    </rPh>
    <rPh sb="10" eb="13">
      <t>コヨウシャ</t>
    </rPh>
    <rPh sb="13" eb="15">
      <t>キュウヨ</t>
    </rPh>
    <rPh sb="15" eb="16">
      <t>トウ</t>
    </rPh>
    <rPh sb="16" eb="19">
      <t>シキュウガク</t>
    </rPh>
    <rPh sb="20" eb="22">
      <t>サンシュツ</t>
    </rPh>
    <phoneticPr fontId="2"/>
  </si>
  <si>
    <t>（ア）最新の決算書における雇用者給与等支給額の算出</t>
    <rPh sb="3" eb="5">
      <t>サイシン</t>
    </rPh>
    <rPh sb="6" eb="9">
      <t>ケッサンショ</t>
    </rPh>
    <rPh sb="13" eb="16">
      <t>コヨウシャ</t>
    </rPh>
    <rPh sb="16" eb="18">
      <t>キュウヨ</t>
    </rPh>
    <rPh sb="18" eb="19">
      <t>トウ</t>
    </rPh>
    <rPh sb="19" eb="22">
      <t>シキュウガク</t>
    </rPh>
    <rPh sb="23" eb="25">
      <t>サンシュツ</t>
    </rPh>
    <phoneticPr fontId="2"/>
  </si>
  <si>
    <t>（ウ）最新の決算期末から遡った12ヵ月間の雇用者給与等支給額の算出【決算書に不足する期間を合算する場合】</t>
    <rPh sb="3" eb="5">
      <t>サイシン</t>
    </rPh>
    <rPh sb="6" eb="10">
      <t>ケッサンキマツ</t>
    </rPh>
    <rPh sb="12" eb="13">
      <t>サカノボ</t>
    </rPh>
    <rPh sb="18" eb="19">
      <t>ゲツ</t>
    </rPh>
    <rPh sb="19" eb="20">
      <t>アイダ</t>
    </rPh>
    <rPh sb="21" eb="27">
      <t>コヨウシャキュウヨトウ</t>
    </rPh>
    <rPh sb="27" eb="30">
      <t>シキュウガク</t>
    </rPh>
    <rPh sb="31" eb="33">
      <t>サンシュツ</t>
    </rPh>
    <rPh sb="34" eb="37">
      <t>ケッサンショ</t>
    </rPh>
    <rPh sb="38" eb="40">
      <t>フソク</t>
    </rPh>
    <rPh sb="42" eb="44">
      <t>キカン</t>
    </rPh>
    <rPh sb="45" eb="47">
      <t>ガッサン</t>
    </rPh>
    <rPh sb="49" eb="51">
      <t>バアイ</t>
    </rPh>
    <phoneticPr fontId="6"/>
  </si>
  <si>
    <r>
      <t>雇用者に対するもののみが含まれており、役員報酬、専従者給与等は</t>
    </r>
    <r>
      <rPr>
        <b/>
        <sz val="10"/>
        <color theme="1"/>
        <rFont val="ＭＳ ゴシック"/>
        <family val="3"/>
        <charset val="128"/>
      </rPr>
      <t>含まれていない</t>
    </r>
    <r>
      <rPr>
        <sz val="10"/>
        <color theme="1"/>
        <rFont val="ＭＳ ゴシック"/>
        <family val="3"/>
        <charset val="128"/>
      </rPr>
      <t>ことを確認した（注）。</t>
    </r>
    <rPh sb="0" eb="3">
      <t>コヨウシャ</t>
    </rPh>
    <rPh sb="4" eb="5">
      <t>タイ</t>
    </rPh>
    <rPh sb="12" eb="13">
      <t>フク</t>
    </rPh>
    <rPh sb="19" eb="23">
      <t>ヤクインホウシュウ</t>
    </rPh>
    <rPh sb="24" eb="27">
      <t>センジュウシャ</t>
    </rPh>
    <rPh sb="27" eb="29">
      <t>キュウヨ</t>
    </rPh>
    <rPh sb="29" eb="30">
      <t>トウ</t>
    </rPh>
    <rPh sb="31" eb="32">
      <t>フク</t>
    </rPh>
    <rPh sb="41" eb="43">
      <t>カクニン</t>
    </rPh>
    <rPh sb="46" eb="47">
      <t>チュウ</t>
    </rPh>
    <phoneticPr fontId="2"/>
  </si>
  <si>
    <t>（３）増加率の計算</t>
    <rPh sb="3" eb="5">
      <t>ゾウカ</t>
    </rPh>
    <rPh sb="5" eb="6">
      <t>リツ</t>
    </rPh>
    <rPh sb="7" eb="9">
      <t>ケイサン</t>
    </rPh>
    <phoneticPr fontId="6"/>
  </si>
  <si>
    <t>増加率（％）</t>
    <rPh sb="0" eb="3">
      <t>ゾウカリツ</t>
    </rPh>
    <phoneticPr fontId="6"/>
  </si>
  <si>
    <t>判定結果</t>
    <rPh sb="0" eb="4">
      <t>ハンテイケッカ</t>
    </rPh>
    <phoneticPr fontId="6"/>
  </si>
  <si>
    <t>完了判定</t>
    <rPh sb="0" eb="4">
      <t>カンリョウハンテイ</t>
    </rPh>
    <phoneticPr fontId="6"/>
  </si>
  <si>
    <t>開始判定</t>
    <rPh sb="0" eb="4">
      <t>カイシハンテイ</t>
    </rPh>
    <phoneticPr fontId="6"/>
  </si>
  <si>
    <t>引用</t>
    <rPh sb="0" eb="2">
      <t>インヨウ</t>
    </rPh>
    <phoneticPr fontId="6"/>
  </si>
  <si>
    <t>（１）開始時期における雇用者給与等支給額</t>
    <rPh sb="3" eb="5">
      <t>カイシ</t>
    </rPh>
    <rPh sb="5" eb="7">
      <t>ジキ</t>
    </rPh>
    <rPh sb="11" eb="14">
      <t>コヨウシャ</t>
    </rPh>
    <rPh sb="14" eb="16">
      <t>キュウヨ</t>
    </rPh>
    <rPh sb="16" eb="17">
      <t>トウ</t>
    </rPh>
    <rPh sb="17" eb="20">
      <t>シキュウガク</t>
    </rPh>
    <phoneticPr fontId="2"/>
  </si>
  <si>
    <t>（ア）開始時期が最近の決算期末又は試算期末であることの確認</t>
    <rPh sb="3" eb="7">
      <t>カイシジキ</t>
    </rPh>
    <rPh sb="8" eb="10">
      <t>サイキン</t>
    </rPh>
    <rPh sb="11" eb="15">
      <t>ケッサンキマツ</t>
    </rPh>
    <rPh sb="15" eb="16">
      <t>マタ</t>
    </rPh>
    <rPh sb="17" eb="21">
      <t>シサンキマツ</t>
    </rPh>
    <rPh sb="27" eb="29">
      <t>カクニン</t>
    </rPh>
    <phoneticPr fontId="2"/>
  </si>
  <si>
    <t>開始時期の区分</t>
    <rPh sb="0" eb="4">
      <t>カイシジキ</t>
    </rPh>
    <rPh sb="5" eb="7">
      <t>クブン</t>
    </rPh>
    <phoneticPr fontId="2"/>
  </si>
  <si>
    <t>最近の決算期</t>
    <rPh sb="0" eb="2">
      <t>サイキン</t>
    </rPh>
    <rPh sb="3" eb="6">
      <t>ケッサンキ</t>
    </rPh>
    <phoneticPr fontId="2"/>
  </si>
  <si>
    <t>（イ）決算期間（注）の確認</t>
    <rPh sb="3" eb="5">
      <t>ケッサン</t>
    </rPh>
    <rPh sb="5" eb="7">
      <t>キカン</t>
    </rPh>
    <rPh sb="8" eb="9">
      <t>チュウ</t>
    </rPh>
    <rPh sb="11" eb="13">
      <t>カクニン</t>
    </rPh>
    <phoneticPr fontId="2"/>
  </si>
  <si>
    <t>決算期間（注）</t>
    <rPh sb="0" eb="4">
      <t>ケッサンキカン</t>
    </rPh>
    <rPh sb="5" eb="6">
      <t>チュウ</t>
    </rPh>
    <phoneticPr fontId="2"/>
  </si>
  <si>
    <t>雇用者給与等支給額の根拠・算出方法</t>
    <rPh sb="10" eb="12">
      <t>コンキョ</t>
    </rPh>
    <rPh sb="13" eb="17">
      <t>サンシュツホウホウ</t>
    </rPh>
    <phoneticPr fontId="2"/>
  </si>
  <si>
    <t>最近の決算書等の雇用者給与等支給額</t>
    <rPh sb="0" eb="2">
      <t>サイキン</t>
    </rPh>
    <rPh sb="3" eb="6">
      <t>ケッサンショ</t>
    </rPh>
    <rPh sb="6" eb="7">
      <t>トウ</t>
    </rPh>
    <rPh sb="8" eb="11">
      <t>コヨウシャ</t>
    </rPh>
    <rPh sb="11" eb="13">
      <t>キュウヨ</t>
    </rPh>
    <rPh sb="13" eb="14">
      <t>トウ</t>
    </rPh>
    <rPh sb="14" eb="17">
      <t>シキュウガク</t>
    </rPh>
    <phoneticPr fontId="2"/>
  </si>
  <si>
    <t>最近の決算書等（３ヵ月以上のもの）の雇用者給与等支給額を年換算した値</t>
    <rPh sb="0" eb="2">
      <t>サイキン</t>
    </rPh>
    <rPh sb="3" eb="6">
      <t>ケッサンショ</t>
    </rPh>
    <rPh sb="6" eb="7">
      <t>トウ</t>
    </rPh>
    <rPh sb="10" eb="11">
      <t>ゲツ</t>
    </rPh>
    <rPh sb="11" eb="13">
      <t>イジョウ</t>
    </rPh>
    <rPh sb="18" eb="21">
      <t>コヨウシャ</t>
    </rPh>
    <rPh sb="21" eb="23">
      <t>キュウヨ</t>
    </rPh>
    <rPh sb="23" eb="24">
      <t>トウ</t>
    </rPh>
    <rPh sb="24" eb="27">
      <t>シキュウガク</t>
    </rPh>
    <rPh sb="28" eb="29">
      <t>ネン</t>
    </rPh>
    <rPh sb="29" eb="31">
      <t>カンサン</t>
    </rPh>
    <rPh sb="33" eb="34">
      <t>アタイ</t>
    </rPh>
    <phoneticPr fontId="2"/>
  </si>
  <si>
    <t>（注）</t>
    <rPh sb="1" eb="2">
      <t>チュウ</t>
    </rPh>
    <phoneticPr fontId="2"/>
  </si>
  <si>
    <t>創業後又は合併後間もない先で、創業後又は合併後の決算書がない場合は「決算」を「試算」に読み替える。以下、同様に取扱う。</t>
    <rPh sb="0" eb="3">
      <t>ソウギョウゴ</t>
    </rPh>
    <rPh sb="3" eb="4">
      <t>マタ</t>
    </rPh>
    <rPh sb="5" eb="7">
      <t>ガッペイ</t>
    </rPh>
    <rPh sb="7" eb="8">
      <t>アト</t>
    </rPh>
    <rPh sb="8" eb="9">
      <t>マ</t>
    </rPh>
    <rPh sb="12" eb="13">
      <t>サキ</t>
    </rPh>
    <rPh sb="15" eb="18">
      <t>ソウギョウゴ</t>
    </rPh>
    <rPh sb="18" eb="19">
      <t>マタ</t>
    </rPh>
    <rPh sb="20" eb="23">
      <t>ガッペイゴ</t>
    </rPh>
    <rPh sb="24" eb="27">
      <t>ケッサンショ</t>
    </rPh>
    <rPh sb="30" eb="32">
      <t>バアイ</t>
    </rPh>
    <rPh sb="34" eb="36">
      <t>ケッサン</t>
    </rPh>
    <rPh sb="39" eb="41">
      <t>シサン</t>
    </rPh>
    <rPh sb="43" eb="44">
      <t>ヨ</t>
    </rPh>
    <rPh sb="45" eb="46">
      <t>カ</t>
    </rPh>
    <rPh sb="49" eb="51">
      <t>イカ</t>
    </rPh>
    <rPh sb="52" eb="54">
      <t>ドウヨウ</t>
    </rPh>
    <rPh sb="55" eb="57">
      <t>トリアツカ</t>
    </rPh>
    <phoneticPr fontId="2"/>
  </si>
  <si>
    <t>イ　開始時期における雇用者給与等支給額の算出</t>
    <rPh sb="2" eb="4">
      <t>カイシ</t>
    </rPh>
    <rPh sb="4" eb="6">
      <t>ジキ</t>
    </rPh>
    <rPh sb="10" eb="13">
      <t>コヨウシャ</t>
    </rPh>
    <rPh sb="13" eb="15">
      <t>キュウヨ</t>
    </rPh>
    <rPh sb="15" eb="16">
      <t>トウ</t>
    </rPh>
    <rPh sb="16" eb="19">
      <t>シキュウガク</t>
    </rPh>
    <rPh sb="20" eb="22">
      <t>サンシュツ</t>
    </rPh>
    <phoneticPr fontId="2"/>
  </si>
  <si>
    <t>最新の決算期間</t>
    <phoneticPr fontId="6"/>
  </si>
  <si>
    <t>（２）完了時期における雇用者給与等支給額</t>
    <rPh sb="3" eb="5">
      <t>カンリョウ</t>
    </rPh>
    <rPh sb="5" eb="7">
      <t>ジキ</t>
    </rPh>
    <rPh sb="11" eb="14">
      <t>コヨウシャ</t>
    </rPh>
    <rPh sb="14" eb="16">
      <t>キュウヨ</t>
    </rPh>
    <rPh sb="16" eb="17">
      <t>トウ</t>
    </rPh>
    <rPh sb="17" eb="20">
      <t>シキュウガク</t>
    </rPh>
    <phoneticPr fontId="2"/>
  </si>
  <si>
    <t>完了時期</t>
    <rPh sb="0" eb="4">
      <t>カンリョウジキ</t>
    </rPh>
    <phoneticPr fontId="2"/>
  </si>
  <si>
    <t>完了時期の区分</t>
    <rPh sb="0" eb="4">
      <t>カンリョウジキ</t>
    </rPh>
    <rPh sb="5" eb="7">
      <t>クブン</t>
    </rPh>
    <phoneticPr fontId="2"/>
  </si>
  <si>
    <t>計画を策定した日の属する事業年度</t>
    <phoneticPr fontId="2"/>
  </si>
  <si>
    <r>
      <t>計画を策定した日の属する事業年度の</t>
    </r>
    <r>
      <rPr>
        <b/>
        <sz val="10"/>
        <color theme="1"/>
        <rFont val="ＭＳ ゴシック"/>
        <family val="3"/>
        <charset val="128"/>
      </rPr>
      <t>翌事業年度</t>
    </r>
    <phoneticPr fontId="2"/>
  </si>
  <si>
    <t>（ア）「賃上げ計画書」における雇用者給与等支給額の算出</t>
    <rPh sb="4" eb="6">
      <t>チンア</t>
    </rPh>
    <rPh sb="7" eb="10">
      <t>ケイカクショ</t>
    </rPh>
    <rPh sb="15" eb="18">
      <t>コヨウシャ</t>
    </rPh>
    <rPh sb="18" eb="20">
      <t>キュウヨ</t>
    </rPh>
    <rPh sb="20" eb="21">
      <t>トウ</t>
    </rPh>
    <rPh sb="21" eb="24">
      <t>シキュウガク</t>
    </rPh>
    <rPh sb="25" eb="27">
      <t>サンシュツ</t>
    </rPh>
    <phoneticPr fontId="2"/>
  </si>
  <si>
    <t>　</t>
    <phoneticPr fontId="6"/>
  </si>
  <si>
    <t>（イ）確認事項</t>
    <rPh sb="3" eb="7">
      <t>カクニンジコウ</t>
    </rPh>
    <phoneticPr fontId="2"/>
  </si>
  <si>
    <r>
      <t>雇用者に対するもののみが含まれており、役員報酬、専従者給与等は</t>
    </r>
    <r>
      <rPr>
        <b/>
        <sz val="10"/>
        <color theme="1"/>
        <rFont val="ＭＳ ゴシック"/>
        <family val="3"/>
        <charset val="128"/>
      </rPr>
      <t>含まれていない</t>
    </r>
    <r>
      <rPr>
        <sz val="10"/>
        <color theme="1"/>
        <rFont val="ＭＳ ゴシック"/>
        <family val="3"/>
        <charset val="128"/>
      </rPr>
      <t>ことを借入申込人に確認した（注）。</t>
    </r>
    <rPh sb="0" eb="3">
      <t>コヨウシャ</t>
    </rPh>
    <rPh sb="4" eb="5">
      <t>タイ</t>
    </rPh>
    <rPh sb="12" eb="13">
      <t>フク</t>
    </rPh>
    <rPh sb="19" eb="23">
      <t>ヤクインホウシュウ</t>
    </rPh>
    <rPh sb="24" eb="27">
      <t>センジュウシャ</t>
    </rPh>
    <rPh sb="27" eb="29">
      <t>キュウヨ</t>
    </rPh>
    <rPh sb="29" eb="30">
      <t>トウ</t>
    </rPh>
    <rPh sb="31" eb="32">
      <t>フク</t>
    </rPh>
    <rPh sb="41" eb="46">
      <t>カリイレモウシコミニン</t>
    </rPh>
    <rPh sb="47" eb="49">
      <t>カクニン</t>
    </rPh>
    <rPh sb="52" eb="53">
      <t>チュウ</t>
    </rPh>
    <phoneticPr fontId="2"/>
  </si>
  <si>
    <r>
      <t>法定福利費、福利厚生費、退職金、教育訓練費等は</t>
    </r>
    <r>
      <rPr>
        <b/>
        <sz val="10"/>
        <color theme="1"/>
        <rFont val="ＭＳ ゴシック"/>
        <family val="3"/>
        <charset val="128"/>
      </rPr>
      <t>含まれていない</t>
    </r>
    <r>
      <rPr>
        <sz val="10"/>
        <color theme="1"/>
        <rFont val="ＭＳ ゴシック"/>
        <family val="3"/>
        <charset val="128"/>
      </rPr>
      <t>ことを借入申込人に確認した（注）。</t>
    </r>
    <rPh sb="0" eb="5">
      <t>ホウテイフクリヒ</t>
    </rPh>
    <rPh sb="6" eb="11">
      <t>フクリコウセイヒ</t>
    </rPh>
    <rPh sb="12" eb="15">
      <t>タイショクキン</t>
    </rPh>
    <rPh sb="16" eb="21">
      <t>キョウイククンレンヒ</t>
    </rPh>
    <rPh sb="21" eb="22">
      <t>トウ</t>
    </rPh>
    <rPh sb="23" eb="24">
      <t>フク</t>
    </rPh>
    <rPh sb="39" eb="41">
      <t>カクニン</t>
    </rPh>
    <rPh sb="44" eb="45">
      <t>チュウ</t>
    </rPh>
    <phoneticPr fontId="2"/>
  </si>
  <si>
    <t>科目は例示である。科目名がチェック票に記載している科目名と異なる場合は実態に合わせて判断する。</t>
    <phoneticPr fontId="6"/>
  </si>
  <si>
    <t>判定フラグ</t>
    <rPh sb="0" eb="2">
      <t>ハンテイ</t>
    </rPh>
    <phoneticPr fontId="6"/>
  </si>
  <si>
    <t>１　適用する貸付制度等の確認</t>
    <rPh sb="2" eb="4">
      <t>テキヨウ</t>
    </rPh>
    <rPh sb="6" eb="8">
      <t>カシツケ</t>
    </rPh>
    <rPh sb="8" eb="10">
      <t>セイド</t>
    </rPh>
    <rPh sb="10" eb="11">
      <t>トウ</t>
    </rPh>
    <rPh sb="12" eb="14">
      <t>カクニン</t>
    </rPh>
    <phoneticPr fontId="4"/>
  </si>
  <si>
    <t>確認要否</t>
    <rPh sb="0" eb="4">
      <t>カクニンヨウヒ</t>
    </rPh>
    <phoneticPr fontId="2"/>
  </si>
  <si>
    <t>確認状況</t>
    <rPh sb="0" eb="4">
      <t>カクニンジョウキョウ</t>
    </rPh>
    <phoneticPr fontId="2"/>
  </si>
  <si>
    <t>確認結果</t>
    <rPh sb="0" eb="4">
      <t>カクニンケッカ</t>
    </rPh>
    <phoneticPr fontId="2"/>
  </si>
  <si>
    <t>0:未了</t>
    <rPh sb="2" eb="4">
      <t>ミリョウ</t>
    </rPh>
    <phoneticPr fontId="2"/>
  </si>
  <si>
    <t>２　要件の確認（共通）</t>
    <rPh sb="2" eb="4">
      <t>ヨウケン</t>
    </rPh>
    <rPh sb="5" eb="7">
      <t>カクニン</t>
    </rPh>
    <rPh sb="8" eb="10">
      <t>キョウツウ</t>
    </rPh>
    <phoneticPr fontId="4"/>
  </si>
  <si>
    <t>確認シート</t>
    <rPh sb="0" eb="2">
      <t>カクニン</t>
    </rPh>
    <phoneticPr fontId="2"/>
  </si>
  <si>
    <t>判定結果</t>
    <rPh sb="0" eb="4">
      <t>ハンテイケッカ</t>
    </rPh>
    <phoneticPr fontId="2"/>
  </si>
  <si>
    <t>３　賃上げ計画書の確認</t>
    <rPh sb="2" eb="4">
      <t>チンア</t>
    </rPh>
    <rPh sb="5" eb="8">
      <t>ケイカクショ</t>
    </rPh>
    <rPh sb="9" eb="11">
      <t>カクニン</t>
    </rPh>
    <phoneticPr fontId="4"/>
  </si>
  <si>
    <t>確認状況</t>
    <rPh sb="0" eb="2">
      <t>カクニン</t>
    </rPh>
    <rPh sb="2" eb="4">
      <t>ジョウキョウ</t>
    </rPh>
    <phoneticPr fontId="2"/>
  </si>
  <si>
    <t>写しの交付</t>
    <rPh sb="0" eb="1">
      <t>ウツ</t>
    </rPh>
    <rPh sb="3" eb="5">
      <t>コウフ</t>
    </rPh>
    <phoneticPr fontId="2"/>
  </si>
  <si>
    <t>入力項目確認</t>
    <rPh sb="0" eb="2">
      <t>ニュウリョク</t>
    </rPh>
    <rPh sb="2" eb="4">
      <t>コウモク</t>
    </rPh>
    <rPh sb="4" eb="6">
      <t>カクニン</t>
    </rPh>
    <phoneticPr fontId="2"/>
  </si>
  <si>
    <t>因果関係</t>
    <rPh sb="0" eb="4">
      <t>インガカンケイ</t>
    </rPh>
    <phoneticPr fontId="2"/>
  </si>
  <si>
    <t>「賃上げ計画書」の提出があり、全ての項目が記入されており計算ミスがないことを確認した。</t>
    <rPh sb="1" eb="3">
      <t>チンア</t>
    </rPh>
    <phoneticPr fontId="2"/>
  </si>
  <si>
    <t>「賃上げ計画の概要」に記載された内容と雇用者の賃上げに因果関係があることを確認した。</t>
    <rPh sb="37" eb="39">
      <t>カクニン</t>
    </rPh>
    <phoneticPr fontId="2"/>
  </si>
  <si>
    <t>（１）説明日時等</t>
    <rPh sb="3" eb="5">
      <t>セツメイ</t>
    </rPh>
    <rPh sb="5" eb="7">
      <t>ニチジ</t>
    </rPh>
    <rPh sb="7" eb="8">
      <t>トウ</t>
    </rPh>
    <phoneticPr fontId="6"/>
  </si>
  <si>
    <t>説明日時等</t>
    <rPh sb="0" eb="4">
      <t>セツメイニチジ</t>
    </rPh>
    <rPh sb="4" eb="5">
      <t>トウ</t>
    </rPh>
    <phoneticPr fontId="4"/>
  </si>
  <si>
    <t>説明日時選択</t>
    <rPh sb="0" eb="4">
      <t>セツメイニチジ</t>
    </rPh>
    <rPh sb="4" eb="6">
      <t>センタク</t>
    </rPh>
    <phoneticPr fontId="2"/>
  </si>
  <si>
    <t>入力状況確認</t>
    <rPh sb="0" eb="2">
      <t>ニュウリョク</t>
    </rPh>
    <rPh sb="2" eb="4">
      <t>ジョウキョウ</t>
    </rPh>
    <rPh sb="4" eb="6">
      <t>カクニン</t>
    </rPh>
    <phoneticPr fontId="2"/>
  </si>
  <si>
    <t>後掲（２）～（４）の説明を借入申込意思確認時に実施した。</t>
    <rPh sb="0" eb="2">
      <t>コウケイ</t>
    </rPh>
    <rPh sb="10" eb="12">
      <t>セツメイ</t>
    </rPh>
    <rPh sb="13" eb="16">
      <t>カリイレモウ</t>
    </rPh>
    <rPh sb="16" eb="17">
      <t>コ</t>
    </rPh>
    <rPh sb="17" eb="21">
      <t>イシカクニン</t>
    </rPh>
    <rPh sb="21" eb="22">
      <t>ジ</t>
    </rPh>
    <rPh sb="23" eb="25">
      <t>ジッシ</t>
    </rPh>
    <phoneticPr fontId="2"/>
  </si>
  <si>
    <r>
      <t>後掲（２）～（４）の説明を借入申込意思確認時</t>
    </r>
    <r>
      <rPr>
        <b/>
        <sz val="10"/>
        <color theme="1"/>
        <rFont val="ＭＳ ゴシック"/>
        <family val="3"/>
        <charset val="128"/>
      </rPr>
      <t>以外</t>
    </r>
    <r>
      <rPr>
        <sz val="10"/>
        <color theme="1"/>
        <rFont val="ＭＳ ゴシック"/>
        <family val="3"/>
        <charset val="128"/>
      </rPr>
      <t>に実施した（具体的な説明日時等を下記に記載する。）。</t>
    </r>
    <rPh sb="0" eb="2">
      <t>コウケイ</t>
    </rPh>
    <rPh sb="10" eb="12">
      <t>セツメイ</t>
    </rPh>
    <rPh sb="22" eb="24">
      <t>イガイ</t>
    </rPh>
    <rPh sb="30" eb="33">
      <t>グタイテキ</t>
    </rPh>
    <rPh sb="34" eb="38">
      <t>セツメイニチジ</t>
    </rPh>
    <rPh sb="38" eb="39">
      <t>トウ</t>
    </rPh>
    <rPh sb="40" eb="42">
      <t>カキ</t>
    </rPh>
    <rPh sb="43" eb="45">
      <t>キサイ</t>
    </rPh>
    <phoneticPr fontId="2"/>
  </si>
  <si>
    <t>説明日時</t>
    <rPh sb="0" eb="4">
      <t>セツメイニチジ</t>
    </rPh>
    <phoneticPr fontId="4"/>
  </si>
  <si>
    <t>（</t>
    <phoneticPr fontId="4"/>
  </si>
  <si>
    <t>応対者</t>
    <rPh sb="0" eb="3">
      <t>オウタイシャ</t>
    </rPh>
    <phoneticPr fontId="4"/>
  </si>
  <si>
    <t>説明者</t>
    <rPh sb="0" eb="3">
      <t>セツメイシャ</t>
    </rPh>
    <phoneticPr fontId="4"/>
  </si>
  <si>
    <t>説明方法</t>
    <rPh sb="0" eb="4">
      <t>セツメイホウホウ</t>
    </rPh>
    <phoneticPr fontId="4"/>
  </si>
  <si>
    <r>
      <t>（２）念書・貸付利率</t>
    </r>
    <r>
      <rPr>
        <b/>
        <sz val="10"/>
        <color theme="1"/>
        <rFont val="ＭＳ ゴシック"/>
        <family val="3"/>
        <charset val="128"/>
      </rPr>
      <t>【共通】</t>
    </r>
    <rPh sb="3" eb="5">
      <t>ネンショ</t>
    </rPh>
    <rPh sb="6" eb="10">
      <t>カシツケリリツ</t>
    </rPh>
    <rPh sb="11" eb="13">
      <t>キョウツウ</t>
    </rPh>
    <phoneticPr fontId="2"/>
  </si>
  <si>
    <t>念書の提出</t>
    <rPh sb="0" eb="2">
      <t>ネンショ</t>
    </rPh>
    <rPh sb="3" eb="5">
      <t>テイシュツ</t>
    </rPh>
    <phoneticPr fontId="2"/>
  </si>
  <si>
    <t>利率説明</t>
    <rPh sb="0" eb="2">
      <t>リリツ</t>
    </rPh>
    <rPh sb="2" eb="4">
      <t>セツメイ</t>
    </rPh>
    <phoneticPr fontId="2"/>
  </si>
  <si>
    <r>
      <t>（３）事後確認に関すること</t>
    </r>
    <r>
      <rPr>
        <b/>
        <sz val="10"/>
        <color theme="1"/>
        <rFont val="ＭＳ ゴシック"/>
        <family val="3"/>
        <charset val="128"/>
      </rPr>
      <t>【賃上げ予定者のみ】</t>
    </r>
    <rPh sb="3" eb="5">
      <t>ジゴ</t>
    </rPh>
    <rPh sb="5" eb="7">
      <t>カクニン</t>
    </rPh>
    <rPh sb="8" eb="9">
      <t>カン</t>
    </rPh>
    <rPh sb="14" eb="16">
      <t>チンア</t>
    </rPh>
    <rPh sb="17" eb="20">
      <t>ヨテイシャ</t>
    </rPh>
    <phoneticPr fontId="2"/>
  </si>
  <si>
    <t>事後確認全般</t>
    <rPh sb="0" eb="4">
      <t>ジゴカクニン</t>
    </rPh>
    <rPh sb="4" eb="6">
      <t>ゼンパン</t>
    </rPh>
    <phoneticPr fontId="2"/>
  </si>
  <si>
    <t>実施時期</t>
    <rPh sb="0" eb="4">
      <t>ジッシジキ</t>
    </rPh>
    <phoneticPr fontId="2"/>
  </si>
  <si>
    <t>確認方法</t>
    <rPh sb="0" eb="4">
      <t>カクニンホウホウ</t>
    </rPh>
    <phoneticPr fontId="2"/>
  </si>
  <si>
    <t>確認内容</t>
    <rPh sb="0" eb="4">
      <t>カクニンナイヨウ</t>
    </rPh>
    <phoneticPr fontId="2"/>
  </si>
  <si>
    <t>差額利息徴収</t>
    <rPh sb="0" eb="4">
      <t>サガクリソク</t>
    </rPh>
    <rPh sb="4" eb="6">
      <t>チョウシュウ</t>
    </rPh>
    <phoneticPr fontId="2"/>
  </si>
  <si>
    <t>会社全体</t>
    <rPh sb="0" eb="4">
      <t>カイシャゼンタイ</t>
    </rPh>
    <phoneticPr fontId="2"/>
  </si>
  <si>
    <t>雇用者給与等支給額が、審査時における最近の決算期と比較して、2.5％以上増加していること。</t>
    <phoneticPr fontId="6"/>
  </si>
  <si>
    <r>
      <t>（４）繰上償還及び現貸決済に関すること</t>
    </r>
    <r>
      <rPr>
        <b/>
        <sz val="10"/>
        <color theme="1"/>
        <rFont val="ＭＳ ゴシック"/>
        <family val="3"/>
        <charset val="128"/>
      </rPr>
      <t>【賃上げ予定者のみ】</t>
    </r>
    <rPh sb="3" eb="5">
      <t>クリアゲ</t>
    </rPh>
    <rPh sb="5" eb="7">
      <t>ショウカン</t>
    </rPh>
    <rPh sb="7" eb="8">
      <t>オヨ</t>
    </rPh>
    <rPh sb="9" eb="10">
      <t>ゲン</t>
    </rPh>
    <rPh sb="10" eb="11">
      <t>ガシ</t>
    </rPh>
    <rPh sb="11" eb="13">
      <t>ケッサイ</t>
    </rPh>
    <rPh sb="14" eb="15">
      <t>カン</t>
    </rPh>
    <rPh sb="20" eb="22">
      <t>チンア</t>
    </rPh>
    <rPh sb="23" eb="26">
      <t>ヨテイシャ</t>
    </rPh>
    <phoneticPr fontId="2"/>
  </si>
  <si>
    <t>説明結果</t>
    <rPh sb="0" eb="2">
      <t>セツメイ</t>
    </rPh>
    <rPh sb="2" eb="4">
      <t>ケッカ</t>
    </rPh>
    <phoneticPr fontId="2"/>
  </si>
  <si>
    <r>
      <t>本特例は、設備資金貸付利率特例制度と併用</t>
    </r>
    <r>
      <rPr>
        <b/>
        <sz val="10"/>
        <color theme="1"/>
        <rFont val="ＭＳ ゴシック"/>
        <family val="3"/>
        <charset val="128"/>
      </rPr>
      <t>できない</t>
    </r>
    <r>
      <rPr>
        <sz val="10"/>
        <color theme="1"/>
        <rFont val="ＭＳ ゴシック"/>
        <family val="3"/>
        <charset val="128"/>
      </rPr>
      <t>ことを確認した。</t>
    </r>
    <phoneticPr fontId="2"/>
  </si>
  <si>
    <t>ア</t>
    <phoneticPr fontId="6"/>
  </si>
  <si>
    <t>「賃上げ済みの者」</t>
    <rPh sb="1" eb="3">
      <t>チンア</t>
    </rPh>
    <rPh sb="4" eb="5">
      <t>ズ</t>
    </rPh>
    <rPh sb="7" eb="8">
      <t>モノ</t>
    </rPh>
    <phoneticPr fontId="6"/>
  </si>
  <si>
    <t>対象者</t>
    <rPh sb="0" eb="3">
      <t>タイショウシャ</t>
    </rPh>
    <phoneticPr fontId="2"/>
  </si>
  <si>
    <t>貸付対象者</t>
    <rPh sb="0" eb="5">
      <t>カシツケタイショウシャ</t>
    </rPh>
    <phoneticPr fontId="2"/>
  </si>
  <si>
    <t>要件</t>
    <rPh sb="0" eb="2">
      <t>ヨウケン</t>
    </rPh>
    <phoneticPr fontId="6"/>
  </si>
  <si>
    <r>
      <t>雇用者給与等支給額が、前期と比較して、最近の決算期において、</t>
    </r>
    <r>
      <rPr>
        <b/>
        <sz val="10"/>
        <color theme="1"/>
        <rFont val="ＭＳ ゴシック"/>
        <family val="3"/>
        <charset val="128"/>
      </rPr>
      <t>既に2.5％以上増加している</t>
    </r>
    <r>
      <rPr>
        <sz val="10"/>
        <color theme="1"/>
        <rFont val="ＭＳ ゴシック"/>
        <family val="3"/>
        <charset val="128"/>
      </rPr>
      <t>こと。</t>
    </r>
    <phoneticPr fontId="6"/>
  </si>
  <si>
    <t>イ</t>
    <phoneticPr fontId="6"/>
  </si>
  <si>
    <t>「賃上げ予定者」</t>
    <phoneticPr fontId="6"/>
  </si>
  <si>
    <r>
      <t>雇用者給与等支給額が、最近の決算期（注２）と比較して、計画を策定した事業年度又は翌事業年度において、</t>
    </r>
    <r>
      <rPr>
        <b/>
        <sz val="10"/>
        <color theme="1"/>
        <rFont val="ＭＳ ゴシック"/>
        <family val="3"/>
        <charset val="128"/>
      </rPr>
      <t>2.5％以上増加する見込みがある</t>
    </r>
    <r>
      <rPr>
        <sz val="10"/>
        <color theme="1"/>
        <rFont val="ＭＳ ゴシック"/>
        <family val="3"/>
        <charset val="128"/>
      </rPr>
      <t>こと。</t>
    </r>
    <phoneticPr fontId="2"/>
  </si>
  <si>
    <t>確認した適用要件</t>
    <rPh sb="0" eb="2">
      <t>カクニン</t>
    </rPh>
    <rPh sb="4" eb="6">
      <t>テキヨウ</t>
    </rPh>
    <rPh sb="6" eb="8">
      <t>ヨウケン</t>
    </rPh>
    <phoneticPr fontId="2"/>
  </si>
  <si>
    <t>一人当たりの雇用者給与等支給額ではなく、企業全体の雇用者給与等支給額により判定することを説明し、了解を得た。</t>
    <rPh sb="20" eb="22">
      <t>キギョウ</t>
    </rPh>
    <rPh sb="48" eb="50">
      <t>リョウカイ</t>
    </rPh>
    <rPh sb="51" eb="52">
      <t>エ</t>
    </rPh>
    <phoneticPr fontId="2"/>
  </si>
  <si>
    <t>４　借入申込人への説明事項</t>
    <rPh sb="2" eb="4">
      <t>カリイレ</t>
    </rPh>
    <rPh sb="4" eb="6">
      <t>モウシコミ</t>
    </rPh>
    <rPh sb="6" eb="7">
      <t>ニン</t>
    </rPh>
    <rPh sb="9" eb="11">
      <t>セツメイ</t>
    </rPh>
    <rPh sb="11" eb="13">
      <t>ジコウ</t>
    </rPh>
    <phoneticPr fontId="4"/>
  </si>
  <si>
    <t>次のいずれにも該当することを確認した。</t>
    <rPh sb="0" eb="1">
      <t>ツギ</t>
    </rPh>
    <rPh sb="7" eb="9">
      <t>ガイトウ</t>
    </rPh>
    <rPh sb="14" eb="16">
      <t>カクニン</t>
    </rPh>
    <phoneticPr fontId="6"/>
  </si>
  <si>
    <t>借入申込人が税務申告を２期以上行っている。</t>
    <phoneticPr fontId="6"/>
  </si>
  <si>
    <t>直近事業年度の前年度において雇用者給与等支給額（労務費及び人件費）の支出がある。</t>
    <phoneticPr fontId="6"/>
  </si>
  <si>
    <t>該当しない場合は「賃上げ予定者」の適用を検討</t>
    <rPh sb="0" eb="2">
      <t>ガイトウ</t>
    </rPh>
    <rPh sb="5" eb="7">
      <t>バアイ</t>
    </rPh>
    <rPh sb="9" eb="11">
      <t>チンア</t>
    </rPh>
    <rPh sb="12" eb="15">
      <t>ヨテイシャ</t>
    </rPh>
    <rPh sb="17" eb="19">
      <t>テキヨウ</t>
    </rPh>
    <rPh sb="20" eb="22">
      <t>ケントウ</t>
    </rPh>
    <phoneticPr fontId="2"/>
  </si>
  <si>
    <t>確認事項</t>
    <rPh sb="0" eb="4">
      <t>カクニンジコウ</t>
    </rPh>
    <phoneticPr fontId="6"/>
  </si>
  <si>
    <t>１　「賃上げ済みの者」の確認事項</t>
    <rPh sb="3" eb="5">
      <t>チンア</t>
    </rPh>
    <rPh sb="6" eb="7">
      <t>ズ</t>
    </rPh>
    <rPh sb="9" eb="10">
      <t>モノ</t>
    </rPh>
    <rPh sb="12" eb="14">
      <t>カクニン</t>
    </rPh>
    <rPh sb="14" eb="16">
      <t>ジコウ</t>
    </rPh>
    <phoneticPr fontId="4"/>
  </si>
  <si>
    <t>最近の決算期（注）において雇用者給与等支給額（労務費及び人件費）の支出がある。</t>
    <rPh sb="0" eb="2">
      <t>サイキン</t>
    </rPh>
    <rPh sb="3" eb="6">
      <t>ケッサンキ</t>
    </rPh>
    <rPh sb="7" eb="8">
      <t>チュウ</t>
    </rPh>
    <phoneticPr fontId="6"/>
  </si>
  <si>
    <t>該当しない場合は適用不可</t>
    <rPh sb="0" eb="2">
      <t>ガイトウ</t>
    </rPh>
    <rPh sb="5" eb="7">
      <t>バアイ</t>
    </rPh>
    <rPh sb="8" eb="10">
      <t>テキヨウ</t>
    </rPh>
    <rPh sb="10" eb="12">
      <t>フカ</t>
    </rPh>
    <phoneticPr fontId="2"/>
  </si>
  <si>
    <t>創業後又は合併後間もない先で、決算書がない場合は「最新の試算期」に読み替える。</t>
    <phoneticPr fontId="6"/>
  </si>
  <si>
    <t>（注）</t>
    <rPh sb="1" eb="2">
      <t>チュウ</t>
    </rPh>
    <phoneticPr fontId="6"/>
  </si>
  <si>
    <t>次の事項に該当することを確認した。</t>
    <rPh sb="0" eb="1">
      <t>ツギ</t>
    </rPh>
    <rPh sb="2" eb="4">
      <t>ジコウ</t>
    </rPh>
    <rPh sb="5" eb="7">
      <t>ガイトウ</t>
    </rPh>
    <rPh sb="12" eb="14">
      <t>カクニン</t>
    </rPh>
    <phoneticPr fontId="6"/>
  </si>
  <si>
    <t>　以上、経営状況について確認し、関連施策についても説明しました。</t>
    <phoneticPr fontId="6"/>
  </si>
  <si>
    <t>２　要件確認</t>
    <phoneticPr fontId="4"/>
  </si>
  <si>
    <t>１　「賃上げ予定者」の確認事項</t>
    <rPh sb="3" eb="5">
      <t>チンア</t>
    </rPh>
    <rPh sb="6" eb="8">
      <t>ヨテイ</t>
    </rPh>
    <rPh sb="8" eb="9">
      <t>モノ</t>
    </rPh>
    <rPh sb="11" eb="13">
      <t>カクニン</t>
    </rPh>
    <rPh sb="13" eb="15">
      <t>ジコウ</t>
    </rPh>
    <phoneticPr fontId="4"/>
  </si>
  <si>
    <t>雇用者支出</t>
    <rPh sb="0" eb="3">
      <t>コヨウシャ</t>
    </rPh>
    <rPh sb="3" eb="5">
      <t>シシュツ</t>
    </rPh>
    <phoneticPr fontId="6"/>
  </si>
  <si>
    <t>税務申告</t>
    <rPh sb="0" eb="4">
      <t>ゼイムシンコク</t>
    </rPh>
    <phoneticPr fontId="6"/>
  </si>
  <si>
    <t>貸付対象者</t>
    <rPh sb="0" eb="5">
      <t>カシツケタイショウシャ</t>
    </rPh>
    <phoneticPr fontId="6"/>
  </si>
  <si>
    <t>「賃上げ予定者」</t>
    <rPh sb="1" eb="3">
      <t>チンア</t>
    </rPh>
    <rPh sb="4" eb="7">
      <t>ヨテイシャ</t>
    </rPh>
    <phoneticPr fontId="6"/>
  </si>
  <si>
    <t>自動判定</t>
    <rPh sb="0" eb="4">
      <t>ジドウハンテイ</t>
    </rPh>
    <phoneticPr fontId="6"/>
  </si>
  <si>
    <t>該当</t>
    <rPh sb="0" eb="2">
      <t>ガイトウ</t>
    </rPh>
    <phoneticPr fontId="6"/>
  </si>
  <si>
    <t>賃上げ②
（クリック）</t>
    <rPh sb="0" eb="2">
      <t>チンア</t>
    </rPh>
    <phoneticPr fontId="6"/>
  </si>
  <si>
    <t>貸付期間が２年超又は（２年未満であるが）事後確認予定年月より前に完済しないことを確認した。</t>
    <phoneticPr fontId="6"/>
  </si>
  <si>
    <t>貸付期間</t>
    <rPh sb="0" eb="4">
      <t>カシツケキカン</t>
    </rPh>
    <phoneticPr fontId="6"/>
  </si>
  <si>
    <r>
      <t>借用証書に記載される利率は、本特例制度による利率控除</t>
    </r>
    <r>
      <rPr>
        <b/>
        <sz val="10"/>
        <color theme="1"/>
        <rFont val="ＭＳ ゴシック"/>
        <family val="3"/>
        <charset val="128"/>
      </rPr>
      <t>前</t>
    </r>
    <r>
      <rPr>
        <sz val="10"/>
        <color theme="1"/>
        <rFont val="ＭＳ ゴシック"/>
        <family val="3"/>
        <charset val="128"/>
      </rPr>
      <t>の貸付利率であることを説明し、了解を得た。</t>
    </r>
    <rPh sb="0" eb="4">
      <t>シャクヨウショウショ</t>
    </rPh>
    <rPh sb="5" eb="7">
      <t>キサイ</t>
    </rPh>
    <rPh sb="10" eb="12">
      <t>リリツ</t>
    </rPh>
    <rPh sb="14" eb="15">
      <t>ホン</t>
    </rPh>
    <rPh sb="15" eb="19">
      <t>トクレイセイド</t>
    </rPh>
    <rPh sb="22" eb="24">
      <t>リリツ</t>
    </rPh>
    <rPh sb="24" eb="26">
      <t>コウジョ</t>
    </rPh>
    <rPh sb="26" eb="27">
      <t>マエ</t>
    </rPh>
    <rPh sb="28" eb="32">
      <t>カシツケリリツ</t>
    </rPh>
    <phoneticPr fontId="2"/>
  </si>
  <si>
    <t>「賃上げ計画書」に記載した完了時期の３ヵ月以内（個人企業においては、完了時期の翌年４月末日まで）</t>
    <rPh sb="1" eb="3">
      <t>チンア</t>
    </rPh>
    <rPh sb="4" eb="7">
      <t>ケイカクショ</t>
    </rPh>
    <rPh sb="9" eb="11">
      <t>キサイ</t>
    </rPh>
    <rPh sb="40" eb="41">
      <t>ネン</t>
    </rPh>
    <phoneticPr fontId="6"/>
  </si>
  <si>
    <t>事後確認の結果、要件を満たさなかった場合は差額利息を支払うこと、また、公庫から請求を受けた日の翌日から、本特例の控除利率を取り消した利率に基づく利息を支払うことを説明し、了解を得た。</t>
    <rPh sb="0" eb="2">
      <t>ジゴ</t>
    </rPh>
    <rPh sb="2" eb="4">
      <t>カクニン</t>
    </rPh>
    <rPh sb="5" eb="7">
      <t>ケッカ</t>
    </rPh>
    <rPh sb="45" eb="46">
      <t>ヒ</t>
    </rPh>
    <rPh sb="52" eb="53">
      <t>ホン</t>
    </rPh>
    <rPh sb="53" eb="55">
      <t>トクレイ</t>
    </rPh>
    <phoneticPr fontId="6"/>
  </si>
  <si>
    <t>前（３）の事後確認の完了前に繰上償還及び現貸決済をする場合は差額利息を支払うことを説明し、了解を得た。</t>
    <rPh sb="0" eb="1">
      <t>マエ</t>
    </rPh>
    <rPh sb="5" eb="9">
      <t>ジゴカクニン</t>
    </rPh>
    <rPh sb="10" eb="13">
      <t>カンリョウマエ</t>
    </rPh>
    <rPh sb="27" eb="29">
      <t>バアイ</t>
    </rPh>
    <phoneticPr fontId="2"/>
  </si>
  <si>
    <t>５　融資推薦書の記載事項及び公庫への提出書類の確認</t>
    <rPh sb="2" eb="7">
      <t>ユウシスイセンショ</t>
    </rPh>
    <rPh sb="8" eb="10">
      <t>キサイ</t>
    </rPh>
    <rPh sb="10" eb="12">
      <t>ジコウ</t>
    </rPh>
    <rPh sb="12" eb="13">
      <t>オヨ</t>
    </rPh>
    <rPh sb="14" eb="16">
      <t>コウコ</t>
    </rPh>
    <rPh sb="18" eb="20">
      <t>テイシュツ</t>
    </rPh>
    <rPh sb="20" eb="22">
      <t>ショルイ</t>
    </rPh>
    <rPh sb="23" eb="25">
      <t>カクニン</t>
    </rPh>
    <phoneticPr fontId="4"/>
  </si>
  <si>
    <t>備考（注）</t>
    <rPh sb="0" eb="2">
      <t>ビコウ</t>
    </rPh>
    <rPh sb="3" eb="4">
      <t>チュウ</t>
    </rPh>
    <phoneticPr fontId="6"/>
  </si>
  <si>
    <t>最近の試算期（創業後又は合併後間もない先で、決算書がない場合に限る。）</t>
    <rPh sb="0" eb="2">
      <t>サイキン</t>
    </rPh>
    <rPh sb="3" eb="5">
      <t>シサン</t>
    </rPh>
    <rPh sb="5" eb="6">
      <t>キ</t>
    </rPh>
    <rPh sb="31" eb="32">
      <t>カギ</t>
    </rPh>
    <phoneticPr fontId="2"/>
  </si>
  <si>
    <t>「賃上げ①」シートに戻り、
賃上げ計画書の確認・借入申込人への説明事項を入力してください。</t>
    <rPh sb="1" eb="3">
      <t>チンア</t>
    </rPh>
    <rPh sb="10" eb="11">
      <t>モド</t>
    </rPh>
    <rPh sb="14" eb="16">
      <t>チンア</t>
    </rPh>
    <rPh sb="17" eb="20">
      <t>ケイカクショ</t>
    </rPh>
    <rPh sb="21" eb="23">
      <t>カクニン</t>
    </rPh>
    <rPh sb="24" eb="26">
      <t>カリイレ</t>
    </rPh>
    <rPh sb="26" eb="29">
      <t>モウシコミニン</t>
    </rPh>
    <rPh sb="31" eb="33">
      <t>セツメイ</t>
    </rPh>
    <rPh sb="33" eb="35">
      <t>ジコウ</t>
    </rPh>
    <rPh sb="36" eb="38">
      <t>ニュウリョク</t>
    </rPh>
    <phoneticPr fontId="6"/>
  </si>
  <si>
    <t>「賃上げ①」シートに戻り、
賃上げ計画書の確認・借入申込人への説明事項を入力してください。</t>
    <phoneticPr fontId="6"/>
  </si>
  <si>
    <t>賃上げ③
（クリック）</t>
    <rPh sb="0" eb="2">
      <t>チンア</t>
    </rPh>
    <phoneticPr fontId="6"/>
  </si>
  <si>
    <t>（１）賃上げ計画書の徴求有無</t>
    <rPh sb="3" eb="5">
      <t>チンア</t>
    </rPh>
    <rPh sb="6" eb="9">
      <t>ケイカクショ</t>
    </rPh>
    <rPh sb="10" eb="12">
      <t>チョウキュウ</t>
    </rPh>
    <rPh sb="12" eb="14">
      <t>ウム</t>
    </rPh>
    <phoneticPr fontId="6"/>
  </si>
  <si>
    <t>「賃上げ計画書」を徴求した。</t>
    <phoneticPr fontId="6"/>
  </si>
  <si>
    <t>ア</t>
    <phoneticPr fontId="6"/>
  </si>
  <si>
    <t>賃上げ計画書の徴求有無</t>
    <rPh sb="0" eb="2">
      <t>チンア</t>
    </rPh>
    <rPh sb="3" eb="6">
      <t>ケイカクショ</t>
    </rPh>
    <rPh sb="7" eb="9">
      <t>チョウキュウ</t>
    </rPh>
    <rPh sb="9" eb="11">
      <t>ウム</t>
    </rPh>
    <phoneticPr fontId="6"/>
  </si>
  <si>
    <t>イ</t>
    <phoneticPr fontId="6"/>
  </si>
  <si>
    <t>「賃上げ済みの者」であって、「賃上げ計画書」の徴求を省略した。</t>
    <rPh sb="1" eb="3">
      <t>チンア</t>
    </rPh>
    <rPh sb="4" eb="5">
      <t>ズ</t>
    </rPh>
    <rPh sb="7" eb="8">
      <t>モノ</t>
    </rPh>
    <rPh sb="26" eb="28">
      <t>ショウリャク</t>
    </rPh>
    <phoneticPr fontId="6"/>
  </si>
  <si>
    <t>確認箇所</t>
    <rPh sb="0" eb="4">
      <t>カクニンカショ</t>
    </rPh>
    <phoneticPr fontId="6"/>
  </si>
  <si>
    <t>項番（２）</t>
    <rPh sb="0" eb="2">
      <t>コウバン</t>
    </rPh>
    <phoneticPr fontId="6"/>
  </si>
  <si>
    <t>項番（３）</t>
    <rPh sb="0" eb="2">
      <t>コウバン</t>
    </rPh>
    <phoneticPr fontId="6"/>
  </si>
  <si>
    <t>ア　計画書の写しの交付等</t>
    <rPh sb="2" eb="5">
      <t>ケイカクショ</t>
    </rPh>
    <rPh sb="6" eb="7">
      <t>ウツ</t>
    </rPh>
    <rPh sb="9" eb="12">
      <t>コウフトウ</t>
    </rPh>
    <phoneticPr fontId="6"/>
  </si>
  <si>
    <t>（２）「賃上げ計画書」を徴求した場合の取扱い</t>
    <rPh sb="4" eb="6">
      <t>チンア</t>
    </rPh>
    <rPh sb="7" eb="10">
      <t>ケイカクショ</t>
    </rPh>
    <rPh sb="12" eb="14">
      <t>チョウキュウ</t>
    </rPh>
    <rPh sb="16" eb="18">
      <t>バアイ</t>
    </rPh>
    <rPh sb="19" eb="21">
      <t>トリアツカ</t>
    </rPh>
    <phoneticPr fontId="2"/>
  </si>
  <si>
    <t>記載内容を確認後の「賃上げ計画書」の写しを交付した。</t>
    <phoneticPr fontId="6"/>
  </si>
  <si>
    <t>イ　記載内容の確認</t>
    <rPh sb="2" eb="6">
      <t>キサイナイヨウ</t>
    </rPh>
    <rPh sb="7" eb="9">
      <t>カクニン</t>
    </rPh>
    <phoneticPr fontId="2"/>
  </si>
  <si>
    <t>ア　「賃上げ計画の概要」の確認</t>
    <rPh sb="3" eb="5">
      <t>チンア</t>
    </rPh>
    <rPh sb="6" eb="8">
      <t>ケイカク</t>
    </rPh>
    <rPh sb="9" eb="11">
      <t>ガイヨウ</t>
    </rPh>
    <rPh sb="13" eb="15">
      <t>カクニン</t>
    </rPh>
    <phoneticPr fontId="6"/>
  </si>
  <si>
    <t>（３）「賃上げ済みの者」であって、「賃上げ計画書」の徴求を省略した場合の取扱い</t>
    <rPh sb="33" eb="35">
      <t>バアイ</t>
    </rPh>
    <rPh sb="36" eb="38">
      <t>トリアツカ</t>
    </rPh>
    <phoneticPr fontId="6"/>
  </si>
  <si>
    <t>（ア）顧客から確認した「賃上げ計画」の記載</t>
    <rPh sb="3" eb="5">
      <t>コキャク</t>
    </rPh>
    <rPh sb="7" eb="9">
      <t>カクニン</t>
    </rPh>
    <rPh sb="12" eb="14">
      <t>チンア</t>
    </rPh>
    <rPh sb="15" eb="17">
      <t>ケイカク</t>
    </rPh>
    <rPh sb="19" eb="21">
      <t>キサイ</t>
    </rPh>
    <phoneticPr fontId="6"/>
  </si>
  <si>
    <t>（イ）確認事項</t>
    <rPh sb="3" eb="7">
      <t>カクニンジコウ</t>
    </rPh>
    <phoneticPr fontId="6"/>
  </si>
  <si>
    <t>賃上げ計画の概要</t>
    <rPh sb="0" eb="2">
      <t>チンア</t>
    </rPh>
    <rPh sb="3" eb="5">
      <t>ケイカク</t>
    </rPh>
    <rPh sb="6" eb="8">
      <t>ガイヨウ</t>
    </rPh>
    <phoneticPr fontId="6"/>
  </si>
  <si>
    <t>イ　雇用者給与等支給額の確認</t>
    <rPh sb="2" eb="11">
      <t>コヨウシャキュウヨトウシキュウガク</t>
    </rPh>
    <rPh sb="12" eb="14">
      <t>カクニン</t>
    </rPh>
    <phoneticPr fontId="6"/>
  </si>
  <si>
    <t>雇用者給与等支給額に含める科目及び金額に過不足がないことを確認した。</t>
    <phoneticPr fontId="6"/>
  </si>
  <si>
    <t>（令和７年３月）</t>
    <rPh sb="1" eb="3">
      <t>レイワ</t>
    </rPh>
    <rPh sb="4" eb="5">
      <t>ネン</t>
    </rPh>
    <rPh sb="6" eb="7">
      <t>ガツ</t>
    </rPh>
    <phoneticPr fontId="2"/>
  </si>
  <si>
    <t>【小規模事業者経営改善資金賃上げ貸付利率特例制度チェックシート①（共通）】</t>
    <rPh sb="1" eb="4">
      <t>ショウキボ</t>
    </rPh>
    <rPh sb="4" eb="7">
      <t>ジギョウシャ</t>
    </rPh>
    <rPh sb="7" eb="9">
      <t>ケイエイ</t>
    </rPh>
    <rPh sb="9" eb="11">
      <t>カイゼン</t>
    </rPh>
    <rPh sb="11" eb="13">
      <t>シキン</t>
    </rPh>
    <rPh sb="13" eb="15">
      <t>チンア</t>
    </rPh>
    <rPh sb="16" eb="18">
      <t>カシツケ</t>
    </rPh>
    <rPh sb="18" eb="20">
      <t>リリツ</t>
    </rPh>
    <rPh sb="20" eb="22">
      <t>トクレイ</t>
    </rPh>
    <rPh sb="22" eb="24">
      <t>セイド</t>
    </rPh>
    <rPh sb="33" eb="35">
      <t>キョウツウ</t>
    </rPh>
    <phoneticPr fontId="4"/>
  </si>
  <si>
    <r>
      <t>本特例は、一般マル経</t>
    </r>
    <r>
      <rPr>
        <b/>
        <sz val="10"/>
        <color theme="1"/>
        <rFont val="ＭＳ ゴシック"/>
        <family val="3"/>
        <charset val="128"/>
      </rPr>
      <t>のみ</t>
    </r>
    <r>
      <rPr>
        <sz val="10"/>
        <color theme="1"/>
        <rFont val="ＭＳ ゴシック"/>
        <family val="3"/>
        <charset val="128"/>
      </rPr>
      <t>に適用可能であることを確認した。</t>
    </r>
    <phoneticPr fontId="2"/>
  </si>
  <si>
    <t>別添</t>
    <rPh sb="0" eb="2">
      <t>ベッテン</t>
    </rPh>
    <phoneticPr fontId="2"/>
  </si>
  <si>
    <t>【小規模事業者経営改善資金賃上げ貸付利率特例制度チェックシート②（賃上げ済みの者）】</t>
    <rPh sb="1" eb="4">
      <t>ショウキボ</t>
    </rPh>
    <rPh sb="4" eb="7">
      <t>ジギョウシャ</t>
    </rPh>
    <rPh sb="7" eb="9">
      <t>ケイエイ</t>
    </rPh>
    <rPh sb="9" eb="11">
      <t>カイゼン</t>
    </rPh>
    <rPh sb="11" eb="13">
      <t>シキン</t>
    </rPh>
    <rPh sb="13" eb="15">
      <t>チンア</t>
    </rPh>
    <rPh sb="16" eb="18">
      <t>カシツケ</t>
    </rPh>
    <rPh sb="18" eb="20">
      <t>リリツ</t>
    </rPh>
    <rPh sb="20" eb="22">
      <t>トクレイ</t>
    </rPh>
    <rPh sb="22" eb="24">
      <t>セイド</t>
    </rPh>
    <rPh sb="33" eb="35">
      <t>チンア</t>
    </rPh>
    <rPh sb="36" eb="37">
      <t>ズ</t>
    </rPh>
    <rPh sb="39" eb="40">
      <t>モノ</t>
    </rPh>
    <phoneticPr fontId="4"/>
  </si>
  <si>
    <t>【小規模事業者経営改善資金賃上げ貸付利率特例制度チェックシート③（賃上げ予定者）】</t>
    <rPh sb="1" eb="4">
      <t>ショウキボ</t>
    </rPh>
    <rPh sb="4" eb="7">
      <t>ジギョウシャ</t>
    </rPh>
    <rPh sb="7" eb="9">
      <t>ケイエイ</t>
    </rPh>
    <rPh sb="9" eb="11">
      <t>カイゼン</t>
    </rPh>
    <rPh sb="11" eb="13">
      <t>シキン</t>
    </rPh>
    <rPh sb="13" eb="15">
      <t>チンア</t>
    </rPh>
    <rPh sb="16" eb="18">
      <t>カシツケ</t>
    </rPh>
    <rPh sb="18" eb="20">
      <t>リリツ</t>
    </rPh>
    <rPh sb="20" eb="22">
      <t>トクレイ</t>
    </rPh>
    <rPh sb="22" eb="24">
      <t>セイド</t>
    </rPh>
    <rPh sb="33" eb="35">
      <t>チンア</t>
    </rPh>
    <rPh sb="36" eb="38">
      <t>ヨテイ</t>
    </rPh>
    <rPh sb="38" eb="39">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</si>
</sst>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ggge&quot;年&quot;m&quot;月&quot;d&quot;日&quot;;@" x16r2:formatCode16="[$-ja-JP-x-gannen]ggge&quot;年&quot;m&quot;月&quot;d&quot;日&quot;;@"/>
  </numFmts>
  <fonts count="29" x14ac:knownFonts="1">
    <font>
      <sz val="11"/>
      <color theme="1"/>
      <name val="ＭＳ ゴシック"/>
      <family val="3"/>
      <charset val="128"/>
    </font>
    <font>
      <sz val="11"/>
      <color theme="1"/>
      <name val="ＭＳ ゴシック"/>
      <family val="3"/>
      <charset val="128"/>
    </font>
    <font>
      <sz val="6"/>
      <name val="游ゴシック"/>
      <family val="3"/>
      <charset val="128"/>
      <scheme val="minor"/>
    </font>
    <font>
      <b/>
      <sz val="12"/>
      <color theme="1"/>
      <name val="ＭＳ ゴシック"/>
      <family val="3"/>
      <charset val="128"/>
    </font>
    <font>
      <sz val="6"/>
      <name val="游ゴシック"/>
      <family val="2"/>
      <charset val="128"/>
      <scheme val="minor"/>
    </font>
    <font>
      <sz val="10"/>
      <color theme="1"/>
      <name val="ＭＳ ゴシック"/>
      <family val="3"/>
      <charset val="128"/>
    </font>
    <font>
      <sz val="6"/>
      <name val="ＭＳ ゴシック"/>
      <family val="3"/>
      <charset val="128"/>
    </font>
    <font>
      <b/>
      <sz val="10"/>
      <color theme="1"/>
      <name val="ＭＳ ゴシック"/>
      <family val="3"/>
      <charset val="128"/>
    </font>
    <font>
      <b/>
      <sz val="14"/>
      <color theme="1"/>
      <name val="ＭＳ ゴシック"/>
      <family val="3"/>
      <charset val="128"/>
    </font>
    <font>
      <sz val="14"/>
      <color theme="1"/>
      <name val="ＭＳ ゴシック"/>
      <family val="3"/>
      <charset val="128"/>
    </font>
    <font>
      <b/>
      <sz val="14"/>
      <color rgb="FFFF0000"/>
      <name val="ＭＳ ゴシック"/>
      <family val="3"/>
      <charset val="128"/>
    </font>
    <font>
      <sz val="9"/>
      <color rgb="FF000000"/>
      <name val="Meiryo UI"/>
      <family val="3"/>
      <charset val="128"/>
    </font>
    <font>
      <sz val="16"/>
      <name val="ＭＳ 明朝"/>
      <family val="1"/>
      <charset val="128"/>
    </font>
    <font>
      <sz val="11"/>
      <name val="ＭＳ ゴシック"/>
      <family val="3"/>
      <charset val="128"/>
    </font>
    <font>
      <sz val="16"/>
      <name val="ＭＳ ゴシック"/>
      <family val="3"/>
      <charset val="128"/>
    </font>
    <font>
      <sz val="12"/>
      <color theme="1"/>
      <name val="ＭＳ ゴシック"/>
      <family val="3"/>
      <charset val="128"/>
    </font>
    <font>
      <sz val="12"/>
      <name val="ＭＳ 明朝"/>
      <family val="1"/>
      <charset val="128"/>
    </font>
    <font>
      <sz val="10"/>
      <name val="ＭＳ ゴシック"/>
      <family val="3"/>
      <charset val="128"/>
    </font>
    <font>
      <sz val="10"/>
      <name val="ＭＳ 明朝"/>
      <family val="1"/>
      <charset val="128"/>
    </font>
    <font>
      <u/>
      <sz val="11"/>
      <color theme="10"/>
      <name val="ＭＳ ゴシック"/>
      <family val="3"/>
      <charset val="128"/>
    </font>
    <font>
      <sz val="9"/>
      <color theme="1"/>
      <name val="ＭＳ ゴシック"/>
      <family val="3"/>
      <charset val="128"/>
    </font>
    <font>
      <sz val="18"/>
      <color theme="1"/>
      <name val="ＭＳ ゴシック"/>
      <family val="3"/>
      <charset val="128"/>
    </font>
    <font>
      <b/>
      <sz val="14"/>
      <name val="ＭＳ ゴシック"/>
      <family val="3"/>
      <charset val="128"/>
    </font>
    <font>
      <b/>
      <sz val="20"/>
      <color theme="1"/>
      <name val="ＭＳ ゴシック"/>
      <family val="3"/>
      <charset val="128"/>
    </font>
    <font>
      <b/>
      <sz val="16"/>
      <name val="ＭＳ ゴシック"/>
      <family val="3"/>
      <charset val="128"/>
    </font>
    <font>
      <b/>
      <sz val="16"/>
      <color theme="1"/>
      <name val="ＭＳ ゴシック"/>
      <family val="3"/>
      <charset val="128"/>
    </font>
    <font>
      <b/>
      <sz val="20"/>
      <color rgb="FFFF0000"/>
      <name val="ＭＳ ゴシック"/>
      <family val="3"/>
      <charset val="128"/>
    </font>
    <font>
      <b/>
      <sz val="11"/>
      <color theme="10"/>
      <name val="ＭＳ ゴシック"/>
      <family val="3"/>
      <charset val="128"/>
    </font>
    <font>
      <sz val="10"/>
      <color rgb="FFFF0000"/>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CE4D6"/>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s>
  <cellStyleXfs count="2">
    <xf numFmtId="0" fontId="0" fillId="0" borderId="0"/>
    <xf numFmtId="0" fontId="19" fillId="0" borderId="0" applyNumberFormat="0" applyFill="0" applyBorder="0" applyAlignment="0" applyProtection="0"/>
  </cellStyleXfs>
  <cellXfs count="313">
    <xf numFmtId="0" fontId="0" fillId="0" borderId="0" xfId="0"/>
    <xf numFmtId="0" fontId="0" fillId="2" borderId="0" xfId="0" applyFill="1" applyAlignment="1">
      <alignment vertical="center"/>
    </xf>
    <xf numFmtId="0" fontId="1" fillId="2" borderId="0" xfId="0" applyFont="1" applyFill="1" applyAlignment="1">
      <alignment vertical="center"/>
    </xf>
    <xf numFmtId="0" fontId="5" fillId="2" borderId="0" xfId="0" applyFont="1" applyFill="1" applyAlignment="1">
      <alignment horizontal="center" vertical="center" shrinkToFit="1"/>
    </xf>
    <xf numFmtId="0" fontId="5" fillId="2" borderId="0" xfId="0" applyFont="1" applyFill="1" applyAlignment="1">
      <alignment vertical="center"/>
    </xf>
    <xf numFmtId="0" fontId="5" fillId="2" borderId="15" xfId="0" applyFont="1" applyFill="1" applyBorder="1" applyAlignment="1">
      <alignment vertical="center"/>
    </xf>
    <xf numFmtId="49" fontId="5" fillId="2" borderId="5" xfId="0" applyNumberFormat="1" applyFont="1" applyFill="1" applyBorder="1" applyAlignment="1">
      <alignment vertical="center" shrinkToFit="1"/>
    </xf>
    <xf numFmtId="49" fontId="5" fillId="2" borderId="6" xfId="0" applyNumberFormat="1" applyFont="1" applyFill="1" applyBorder="1" applyAlignment="1">
      <alignment vertical="center" shrinkToFit="1"/>
    </xf>
    <xf numFmtId="0" fontId="5" fillId="2" borderId="13" xfId="0" applyFont="1" applyFill="1" applyBorder="1" applyAlignment="1">
      <alignment vertical="center"/>
    </xf>
    <xf numFmtId="0" fontId="12" fillId="0" borderId="0" xfId="0" applyFont="1" applyAlignment="1" applyProtection="1">
      <alignment vertical="center"/>
      <protection locked="0"/>
    </xf>
    <xf numFmtId="0" fontId="5" fillId="2" borderId="1" xfId="0" applyFont="1" applyFill="1" applyBorder="1" applyAlignment="1">
      <alignment horizontal="center" vertical="center" shrinkToFit="1"/>
    </xf>
    <xf numFmtId="0" fontId="5" fillId="2" borderId="12" xfId="0" applyFont="1" applyFill="1" applyBorder="1" applyAlignment="1">
      <alignment vertical="center"/>
    </xf>
    <xf numFmtId="0" fontId="15" fillId="2" borderId="0" xfId="0" applyFont="1" applyFill="1" applyAlignment="1">
      <alignment vertical="center"/>
    </xf>
    <xf numFmtId="0" fontId="16" fillId="0" borderId="0" xfId="0" applyFont="1" applyAlignment="1" applyProtection="1">
      <alignment vertical="center"/>
      <protection locked="0"/>
    </xf>
    <xf numFmtId="0" fontId="17" fillId="0" borderId="32" xfId="0" applyFont="1" applyBorder="1" applyAlignment="1" applyProtection="1">
      <alignment vertical="center"/>
      <protection locked="0"/>
    </xf>
    <xf numFmtId="0" fontId="18" fillId="0" borderId="32" xfId="0" applyFont="1" applyBorder="1" applyAlignment="1" applyProtection="1">
      <alignment vertical="center"/>
      <protection locked="0"/>
    </xf>
    <xf numFmtId="0" fontId="18" fillId="0" borderId="0" xfId="0" applyFont="1" applyAlignment="1" applyProtection="1">
      <alignment vertical="center"/>
      <protection locked="0"/>
    </xf>
    <xf numFmtId="0" fontId="17" fillId="0" borderId="33" xfId="0" applyFont="1" applyBorder="1" applyAlignment="1" applyProtection="1">
      <alignment vertical="center"/>
      <protection locked="0"/>
    </xf>
    <xf numFmtId="0" fontId="18" fillId="0" borderId="34" xfId="0" applyFont="1" applyBorder="1" applyAlignment="1" applyProtection="1">
      <alignment vertical="center"/>
      <protection locked="0"/>
    </xf>
    <xf numFmtId="0" fontId="5" fillId="2" borderId="4" xfId="0" applyFont="1" applyFill="1" applyBorder="1" applyAlignment="1">
      <alignment vertical="center"/>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3" xfId="0" applyFont="1" applyFill="1" applyBorder="1" applyAlignment="1">
      <alignment vertical="center"/>
    </xf>
    <xf numFmtId="0" fontId="5" fillId="2" borderId="3" xfId="0" applyFont="1" applyFill="1" applyBorder="1" applyAlignment="1">
      <alignment vertical="center" shrinkToFit="1"/>
    </xf>
    <xf numFmtId="0" fontId="5" fillId="2" borderId="2"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7" fillId="2" borderId="41" xfId="0" applyFont="1" applyFill="1" applyBorder="1" applyAlignment="1">
      <alignment horizontal="center" vertical="center"/>
    </xf>
    <xf numFmtId="0" fontId="5" fillId="2" borderId="4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41" fontId="5" fillId="2" borderId="1" xfId="0" applyNumberFormat="1" applyFont="1" applyFill="1" applyBorder="1" applyAlignment="1">
      <alignment horizontal="center" vertical="center" shrinkToFit="1"/>
    </xf>
    <xf numFmtId="0" fontId="5" fillId="2" borderId="0" xfId="0" applyFont="1" applyFill="1" applyAlignment="1">
      <alignment vertical="center"/>
    </xf>
    <xf numFmtId="0" fontId="5" fillId="2" borderId="5" xfId="0" applyFont="1" applyFill="1" applyBorder="1" applyAlignment="1">
      <alignment horizontal="center" vertical="center"/>
    </xf>
    <xf numFmtId="0" fontId="20" fillId="2" borderId="8" xfId="0" applyFont="1" applyFill="1" applyBorder="1" applyAlignment="1">
      <alignment vertical="center" wrapText="1"/>
    </xf>
    <xf numFmtId="0" fontId="5" fillId="2" borderId="30" xfId="0" applyFont="1" applyFill="1" applyBorder="1" applyAlignment="1">
      <alignment horizontal="center" vertical="center" shrinkToFit="1"/>
    </xf>
    <xf numFmtId="0" fontId="5" fillId="2" borderId="6" xfId="0" applyFont="1" applyFill="1" applyBorder="1" applyAlignment="1">
      <alignment vertical="center"/>
    </xf>
    <xf numFmtId="0" fontId="5" fillId="2" borderId="8" xfId="0" applyFont="1" applyFill="1" applyBorder="1" applyAlignment="1">
      <alignment vertical="center"/>
    </xf>
    <xf numFmtId="0" fontId="5" fillId="2" borderId="8" xfId="0" applyFont="1" applyFill="1" applyBorder="1" applyAlignment="1">
      <alignment vertical="center"/>
    </xf>
    <xf numFmtId="0" fontId="5" fillId="2" borderId="7" xfId="0" applyFont="1" applyFill="1" applyBorder="1" applyAlignment="1">
      <alignment vertical="center"/>
    </xf>
    <xf numFmtId="0" fontId="5" fillId="2" borderId="0" xfId="0" applyFont="1" applyFill="1" applyAlignment="1">
      <alignment vertical="center" wrapText="1"/>
    </xf>
    <xf numFmtId="0" fontId="5" fillId="6" borderId="9" xfId="0" applyFont="1" applyFill="1" applyBorder="1" applyAlignment="1">
      <alignment vertical="center"/>
    </xf>
    <xf numFmtId="0" fontId="5" fillId="6" borderId="10" xfId="0" applyFont="1" applyFill="1" applyBorder="1" applyAlignment="1">
      <alignment vertical="center"/>
    </xf>
    <xf numFmtId="0" fontId="5" fillId="6" borderId="11" xfId="0" applyFont="1" applyFill="1" applyBorder="1" applyAlignment="1">
      <alignment vertical="center"/>
    </xf>
    <xf numFmtId="0" fontId="5" fillId="2" borderId="50" xfId="0" applyFont="1" applyFill="1" applyBorder="1" applyAlignment="1">
      <alignment vertical="center"/>
    </xf>
    <xf numFmtId="0" fontId="5" fillId="2" borderId="52" xfId="0" applyFont="1" applyFill="1" applyBorder="1" applyAlignment="1">
      <alignment vertical="center"/>
    </xf>
    <xf numFmtId="0" fontId="7" fillId="2" borderId="56" xfId="0" applyFont="1" applyFill="1" applyBorder="1"/>
    <xf numFmtId="0" fontId="20" fillId="2" borderId="0" xfId="0" applyFont="1" applyFill="1" applyAlignment="1">
      <alignment vertical="center"/>
    </xf>
    <xf numFmtId="0" fontId="7" fillId="2" borderId="0" xfId="0" applyFont="1" applyFill="1"/>
    <xf numFmtId="0" fontId="5" fillId="2" borderId="10" xfId="0" applyFont="1" applyFill="1" applyBorder="1" applyAlignment="1">
      <alignment vertical="center" shrinkToFit="1"/>
    </xf>
    <xf numFmtId="0" fontId="21" fillId="2" borderId="0" xfId="0" applyFont="1" applyFill="1" applyAlignment="1">
      <alignment vertical="center"/>
    </xf>
    <xf numFmtId="0" fontId="20" fillId="2" borderId="8" xfId="0" applyFont="1" applyFill="1" applyBorder="1" applyAlignment="1">
      <alignment vertical="center"/>
    </xf>
    <xf numFmtId="0" fontId="20" fillId="2" borderId="7" xfId="0" applyFont="1" applyFill="1" applyBorder="1" applyAlignment="1">
      <alignment vertical="center"/>
    </xf>
    <xf numFmtId="0" fontId="5" fillId="2" borderId="71" xfId="0" applyFont="1" applyFill="1" applyBorder="1" applyAlignment="1">
      <alignment horizontal="center" vertical="center" shrinkToFit="1"/>
    </xf>
    <xf numFmtId="0" fontId="5" fillId="2" borderId="7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3" xfId="0" applyFont="1" applyFill="1" applyBorder="1" applyAlignment="1">
      <alignment horizontal="center" vertical="center" shrinkToFit="1"/>
    </xf>
    <xf numFmtId="0" fontId="5" fillId="2" borderId="30" xfId="0" applyFont="1" applyFill="1" applyBorder="1" applyAlignment="1">
      <alignment vertical="center"/>
    </xf>
    <xf numFmtId="0" fontId="5" fillId="2" borderId="0" xfId="0" applyFont="1" applyFill="1" applyAlignment="1">
      <alignment vertical="center"/>
    </xf>
    <xf numFmtId="0" fontId="5" fillId="2" borderId="30" xfId="0" applyFont="1" applyFill="1" applyBorder="1" applyAlignment="1">
      <alignment horizontal="center" vertical="center" shrinkToFit="1"/>
    </xf>
    <xf numFmtId="49" fontId="5" fillId="2" borderId="0" xfId="0" applyNumberFormat="1" applyFont="1" applyFill="1" applyBorder="1" applyAlignment="1">
      <alignment vertical="center" wrapText="1" shrinkToFit="1"/>
    </xf>
    <xf numFmtId="49" fontId="5" fillId="2" borderId="10" xfId="0" applyNumberFormat="1" applyFont="1" applyFill="1" applyBorder="1" applyAlignment="1">
      <alignment vertical="center" wrapText="1" shrinkToFit="1"/>
    </xf>
    <xf numFmtId="0" fontId="5" fillId="2" borderId="0" xfId="0" applyFont="1" applyFill="1" applyBorder="1" applyAlignment="1">
      <alignment horizontal="center" vertical="center" shrinkToFit="1"/>
    </xf>
    <xf numFmtId="0" fontId="12" fillId="0" borderId="34" xfId="0" applyFont="1" applyBorder="1" applyAlignment="1" applyProtection="1">
      <alignment vertical="center"/>
      <protection locked="0"/>
    </xf>
    <xf numFmtId="0" fontId="17" fillId="0" borderId="73" xfId="0" applyFont="1" applyBorder="1" applyAlignment="1" applyProtection="1">
      <alignment vertical="center"/>
      <protection locked="0"/>
    </xf>
    <xf numFmtId="0" fontId="14" fillId="2" borderId="0" xfId="0" applyFont="1" applyFill="1" applyBorder="1" applyAlignment="1" applyProtection="1">
      <alignment vertical="center"/>
      <protection locked="0"/>
    </xf>
    <xf numFmtId="0" fontId="13" fillId="2" borderId="0" xfId="0" applyFont="1" applyFill="1" applyBorder="1" applyAlignment="1" applyProtection="1">
      <alignment horizontal="left" vertical="center"/>
      <protection locked="0"/>
    </xf>
    <xf numFmtId="0" fontId="13" fillId="2" borderId="0" xfId="0" applyFont="1" applyFill="1" applyBorder="1" applyAlignment="1" applyProtection="1">
      <alignment horizontal="right" vertical="center"/>
      <protection locked="0"/>
    </xf>
    <xf numFmtId="0" fontId="13" fillId="2" borderId="0" xfId="0" applyFont="1" applyFill="1" applyBorder="1" applyAlignment="1" applyProtection="1">
      <alignment horizontal="center" vertical="center"/>
      <protection locked="0"/>
    </xf>
    <xf numFmtId="0" fontId="13" fillId="2" borderId="0" xfId="0" applyFont="1" applyFill="1" applyBorder="1" applyAlignment="1" applyProtection="1">
      <alignment vertical="center"/>
      <protection locked="0"/>
    </xf>
    <xf numFmtId="0" fontId="5" fillId="2" borderId="0" xfId="0" applyFont="1" applyFill="1" applyAlignment="1">
      <alignment horizontal="center" vertical="center"/>
    </xf>
    <xf numFmtId="0" fontId="5" fillId="2" borderId="0" xfId="0" applyFont="1" applyFill="1" applyAlignment="1">
      <alignment vertical="center"/>
    </xf>
    <xf numFmtId="49" fontId="5" fillId="2" borderId="0" xfId="0" applyNumberFormat="1" applyFont="1" applyFill="1" applyBorder="1" applyAlignment="1">
      <alignment vertical="center" shrinkToFit="1"/>
    </xf>
    <xf numFmtId="0" fontId="17" fillId="2" borderId="0" xfId="0" applyFont="1" applyFill="1" applyAlignment="1">
      <alignment vertical="center"/>
    </xf>
    <xf numFmtId="0" fontId="17" fillId="2" borderId="0" xfId="0" applyFont="1" applyFill="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49" fontId="5" fillId="2" borderId="3" xfId="0" applyNumberFormat="1" applyFont="1" applyFill="1" applyBorder="1" applyAlignment="1">
      <alignment vertical="center" shrinkToFit="1"/>
    </xf>
    <xf numFmtId="49" fontId="5" fillId="2" borderId="4" xfId="0" applyNumberFormat="1" applyFont="1" applyFill="1" applyBorder="1" applyAlignment="1">
      <alignment vertical="center" shrinkToFit="1"/>
    </xf>
    <xf numFmtId="49" fontId="5" fillId="2" borderId="2" xfId="0" applyNumberFormat="1" applyFont="1" applyFill="1" applyBorder="1" applyAlignment="1">
      <alignment horizontal="center" vertical="center" shrinkToFit="1"/>
    </xf>
    <xf numFmtId="49" fontId="5" fillId="2" borderId="4" xfId="0" applyNumberFormat="1" applyFont="1" applyFill="1" applyBorder="1" applyAlignment="1">
      <alignment horizontal="center" vertical="center" shrinkToFit="1"/>
    </xf>
    <xf numFmtId="0" fontId="17" fillId="2" borderId="2" xfId="0" applyFont="1" applyFill="1" applyBorder="1" applyAlignment="1">
      <alignment vertical="top" wrapText="1"/>
    </xf>
    <xf numFmtId="0" fontId="17" fillId="2" borderId="3" xfId="0" applyFont="1" applyFill="1" applyBorder="1" applyAlignment="1">
      <alignment vertical="top" wrapText="1"/>
    </xf>
    <xf numFmtId="0" fontId="17" fillId="2" borderId="4" xfId="0" applyFont="1" applyFill="1" applyBorder="1" applyAlignment="1">
      <alignment vertical="top" wrapText="1"/>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17"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9" xfId="0" applyNumberFormat="1" applyFont="1" applyFill="1" applyBorder="1" applyAlignment="1">
      <alignment vertical="center" wrapText="1" shrinkToFit="1"/>
    </xf>
    <xf numFmtId="49" fontId="5" fillId="2" borderId="10" xfId="0" applyNumberFormat="1" applyFont="1" applyFill="1" applyBorder="1" applyAlignment="1">
      <alignment vertical="center" wrapText="1" shrinkToFit="1"/>
    </xf>
    <xf numFmtId="49" fontId="5" fillId="2" borderId="11" xfId="0" applyNumberFormat="1" applyFont="1" applyFill="1" applyBorder="1" applyAlignment="1">
      <alignment vertical="center" wrapText="1" shrinkToFi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49" fontId="5" fillId="2" borderId="2" xfId="0" applyNumberFormat="1" applyFont="1" applyFill="1" applyBorder="1" applyAlignment="1">
      <alignment vertical="center" wrapText="1" shrinkToFit="1"/>
    </xf>
    <xf numFmtId="49" fontId="5" fillId="2" borderId="3" xfId="0" applyNumberFormat="1" applyFont="1" applyFill="1" applyBorder="1" applyAlignment="1">
      <alignment vertical="center" wrapText="1" shrinkToFit="1"/>
    </xf>
    <xf numFmtId="49" fontId="5" fillId="2" borderId="4" xfId="0" applyNumberFormat="1" applyFont="1" applyFill="1" applyBorder="1" applyAlignment="1">
      <alignment vertical="center" wrapText="1" shrinkToFit="1"/>
    </xf>
    <xf numFmtId="49" fontId="5" fillId="2" borderId="26" xfId="0" applyNumberFormat="1" applyFont="1" applyFill="1" applyBorder="1" applyAlignment="1">
      <alignment vertical="center" shrinkToFit="1"/>
    </xf>
    <xf numFmtId="49" fontId="5" fillId="2" borderId="17" xfId="0" applyNumberFormat="1" applyFont="1" applyFill="1" applyBorder="1" applyAlignment="1">
      <alignment vertical="center" shrinkToFit="1"/>
    </xf>
    <xf numFmtId="49" fontId="5" fillId="2" borderId="16" xfId="0" applyNumberFormat="1" applyFont="1" applyFill="1" applyBorder="1" applyAlignment="1">
      <alignment vertical="center" shrinkToFit="1"/>
    </xf>
    <xf numFmtId="49" fontId="5" fillId="2" borderId="28" xfId="0" applyNumberFormat="1" applyFont="1" applyFill="1" applyBorder="1" applyAlignment="1">
      <alignment horizontal="center" vertical="center" shrinkToFit="1"/>
    </xf>
    <xf numFmtId="49" fontId="5" fillId="2" borderId="29" xfId="0" applyNumberFormat="1" applyFont="1" applyFill="1" applyBorder="1" applyAlignment="1">
      <alignment horizontal="center" vertical="center" shrinkToFit="1"/>
    </xf>
    <xf numFmtId="49" fontId="5" fillId="4" borderId="28" xfId="0" applyNumberFormat="1" applyFont="1" applyFill="1" applyBorder="1" applyAlignment="1">
      <alignment horizontal="center" vertical="center" shrinkToFit="1"/>
    </xf>
    <xf numFmtId="49" fontId="5" fillId="4" borderId="24" xfId="0" applyNumberFormat="1" applyFont="1" applyFill="1" applyBorder="1" applyAlignment="1">
      <alignment horizontal="center" vertical="center" shrinkToFit="1"/>
    </xf>
    <xf numFmtId="49" fontId="5" fillId="4" borderId="29" xfId="0" applyNumberFormat="1" applyFont="1" applyFill="1" applyBorder="1" applyAlignment="1">
      <alignment horizontal="center" vertical="center" shrinkToFit="1"/>
    </xf>
    <xf numFmtId="49" fontId="5" fillId="2" borderId="28" xfId="0" applyNumberFormat="1" applyFont="1" applyFill="1" applyBorder="1" applyAlignment="1">
      <alignment vertical="center" shrinkToFit="1"/>
    </xf>
    <xf numFmtId="49" fontId="5" fillId="2" borderId="24" xfId="0" applyNumberFormat="1" applyFont="1" applyFill="1" applyBorder="1" applyAlignment="1">
      <alignment vertical="center" shrinkToFit="1"/>
    </xf>
    <xf numFmtId="49" fontId="5" fillId="2" borderId="25" xfId="0" applyNumberFormat="1" applyFont="1" applyFill="1" applyBorder="1" applyAlignment="1">
      <alignment vertical="center" shrinkToFit="1"/>
    </xf>
    <xf numFmtId="49" fontId="5" fillId="2" borderId="0" xfId="0" applyNumberFormat="1" applyFont="1" applyFill="1" applyAlignment="1">
      <alignment vertical="center" wrapText="1" shrinkToFit="1"/>
    </xf>
    <xf numFmtId="49" fontId="5" fillId="2" borderId="8" xfId="0" applyNumberFormat="1" applyFont="1" applyFill="1" applyBorder="1" applyAlignment="1">
      <alignment vertical="center" wrapText="1" shrinkToFit="1"/>
    </xf>
    <xf numFmtId="49" fontId="5" fillId="2" borderId="7" xfId="0" applyNumberFormat="1" applyFont="1" applyFill="1" applyBorder="1" applyAlignment="1">
      <alignment vertical="center" wrapText="1" shrinkToFit="1"/>
    </xf>
    <xf numFmtId="0" fontId="3" fillId="3" borderId="0" xfId="0" applyFont="1" applyFill="1" applyAlignment="1">
      <alignment vertical="center"/>
    </xf>
    <xf numFmtId="0" fontId="0"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9" fillId="3" borderId="0" xfId="0" applyFont="1" applyFill="1" applyBorder="1" applyAlignment="1">
      <alignment horizontal="center" vertical="center"/>
    </xf>
    <xf numFmtId="0" fontId="5" fillId="4" borderId="37"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 xfId="0" applyFont="1" applyBorder="1" applyAlignment="1" applyProtection="1">
      <alignment vertical="center"/>
      <protection locked="0"/>
    </xf>
    <xf numFmtId="49" fontId="5" fillId="2" borderId="2" xfId="0" applyNumberFormat="1" applyFont="1" applyFill="1" applyBorder="1" applyAlignment="1">
      <alignment vertical="center" shrinkToFit="1"/>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49" fontId="5" fillId="2" borderId="9" xfId="0" applyNumberFormat="1" applyFont="1" applyFill="1" applyBorder="1" applyAlignment="1">
      <alignment vertical="center" shrinkToFit="1"/>
    </xf>
    <xf numFmtId="49" fontId="5" fillId="2" borderId="10" xfId="0" applyNumberFormat="1" applyFont="1" applyFill="1" applyBorder="1" applyAlignment="1">
      <alignment vertical="center" shrinkToFit="1"/>
    </xf>
    <xf numFmtId="49" fontId="5" fillId="2" borderId="11" xfId="0" applyNumberFormat="1" applyFont="1" applyFill="1" applyBorder="1" applyAlignment="1">
      <alignment vertical="center" shrinkToFit="1"/>
    </xf>
    <xf numFmtId="49" fontId="5" fillId="2" borderId="26" xfId="0" applyNumberFormat="1" applyFont="1" applyFill="1" applyBorder="1" applyAlignment="1">
      <alignment horizontal="center" vertical="center" shrinkToFit="1"/>
    </xf>
    <xf numFmtId="49" fontId="5" fillId="2" borderId="27"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27" xfId="0" applyNumberFormat="1" applyFont="1" applyFill="1" applyBorder="1" applyAlignment="1">
      <alignment horizontal="center" vertical="center" shrinkToFit="1"/>
    </xf>
    <xf numFmtId="0" fontId="5"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10" xfId="0" applyFont="1" applyFill="1" applyBorder="1" applyAlignment="1">
      <alignment vertical="center"/>
    </xf>
    <xf numFmtId="177" fontId="5" fillId="2" borderId="3" xfId="0" applyNumberFormat="1" applyFont="1" applyFill="1" applyBorder="1" applyAlignment="1">
      <alignment horizontal="center" vertical="center"/>
    </xf>
    <xf numFmtId="20" fontId="5" fillId="2" borderId="3" xfId="0" applyNumberFormat="1"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3" xfId="0" applyFont="1" applyFill="1" applyBorder="1" applyAlignment="1">
      <alignment horizontal="center"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1" xfId="0" applyFont="1" applyFill="1" applyBorder="1" applyAlignment="1">
      <alignment vertical="center"/>
    </xf>
    <xf numFmtId="0" fontId="0" fillId="3" borderId="0" xfId="0" applyFill="1" applyBorder="1" applyAlignment="1">
      <alignment horizontal="center" vertical="center"/>
    </xf>
    <xf numFmtId="0" fontId="22" fillId="3" borderId="0"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0" fillId="2" borderId="0" xfId="0" applyFill="1" applyAlignment="1">
      <alignment horizontal="right" vertical="center"/>
    </xf>
    <xf numFmtId="0" fontId="3" fillId="2" borderId="0" xfId="0" applyFont="1" applyFill="1" applyAlignment="1">
      <alignment vertical="center"/>
    </xf>
    <xf numFmtId="0" fontId="13" fillId="9" borderId="8" xfId="0" applyFont="1" applyFill="1" applyBorder="1" applyAlignment="1" applyProtection="1">
      <alignment vertical="center"/>
      <protection locked="0"/>
    </xf>
    <xf numFmtId="0" fontId="5" fillId="2" borderId="3" xfId="0" applyFont="1" applyFill="1" applyBorder="1" applyAlignment="1">
      <alignment vertical="center" shrinkToFit="1"/>
    </xf>
    <xf numFmtId="0" fontId="5" fillId="2" borderId="4" xfId="0" applyFont="1" applyFill="1" applyBorder="1" applyAlignment="1">
      <alignment vertical="center" shrinkToFit="1"/>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2" borderId="1" xfId="0" applyFont="1" applyFill="1" applyBorder="1" applyAlignment="1">
      <alignment vertical="center" wrapText="1" shrinkToFi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24" fillId="2" borderId="2" xfId="1" applyFont="1" applyFill="1" applyBorder="1" applyAlignment="1">
      <alignment horizontal="center" vertical="center" wrapText="1"/>
    </xf>
    <xf numFmtId="0" fontId="24" fillId="2" borderId="3" xfId="1" applyFont="1" applyFill="1" applyBorder="1" applyAlignment="1">
      <alignment horizontal="center" vertical="center" wrapText="1"/>
    </xf>
    <xf numFmtId="0" fontId="24" fillId="2" borderId="4" xfId="1" applyFont="1" applyFill="1" applyBorder="1" applyAlignment="1">
      <alignment horizontal="center" vertical="center" wrapText="1"/>
    </xf>
    <xf numFmtId="0" fontId="27" fillId="2" borderId="1" xfId="1" applyFont="1" applyFill="1" applyBorder="1" applyAlignment="1">
      <alignment horizontal="center" vertical="center" wrapText="1"/>
    </xf>
    <xf numFmtId="0" fontId="25" fillId="0" borderId="1" xfId="0" applyFont="1" applyBorder="1" applyAlignment="1">
      <alignment horizontal="center" vertical="center"/>
    </xf>
    <xf numFmtId="0" fontId="27" fillId="2" borderId="2" xfId="1" applyFont="1" applyFill="1" applyBorder="1" applyAlignment="1">
      <alignment horizontal="center" vertical="center" wrapText="1"/>
    </xf>
    <xf numFmtId="0" fontId="27" fillId="2" borderId="3" xfId="1" applyFont="1" applyFill="1" applyBorder="1" applyAlignment="1">
      <alignment horizontal="center" vertical="center"/>
    </xf>
    <xf numFmtId="0" fontId="27" fillId="2" borderId="4" xfId="1"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17" fillId="0" borderId="1" xfId="0" applyFont="1" applyBorder="1" applyAlignment="1" applyProtection="1">
      <alignment vertical="center" wrapText="1"/>
      <protection locked="0"/>
    </xf>
    <xf numFmtId="0" fontId="17"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3" fillId="9" borderId="0" xfId="0" applyFont="1" applyFill="1" applyBorder="1" applyAlignment="1" applyProtection="1">
      <alignment horizontal="center" vertical="center"/>
      <protection locked="0"/>
    </xf>
    <xf numFmtId="0" fontId="13" fillId="9" borderId="8" xfId="0" applyFont="1" applyFill="1" applyBorder="1" applyAlignment="1" applyProtection="1">
      <alignment horizontal="center" vertical="center"/>
      <protection locked="0"/>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17" fillId="2" borderId="0" xfId="0" applyFont="1" applyFill="1" applyAlignment="1">
      <alignment horizontal="center" vertical="center"/>
    </xf>
    <xf numFmtId="49" fontId="17" fillId="2" borderId="3" xfId="0" applyNumberFormat="1" applyFont="1" applyFill="1" applyBorder="1" applyAlignment="1">
      <alignment vertical="center" shrinkToFit="1"/>
    </xf>
    <xf numFmtId="49" fontId="17" fillId="2" borderId="4" xfId="0" applyNumberFormat="1" applyFont="1" applyFill="1" applyBorder="1" applyAlignment="1">
      <alignment vertical="center" shrinkToFit="1"/>
    </xf>
    <xf numFmtId="0" fontId="28" fillId="7" borderId="0" xfId="0" applyFont="1" applyFill="1" applyAlignment="1">
      <alignment horizontal="center" vertical="center"/>
    </xf>
    <xf numFmtId="0" fontId="5" fillId="2" borderId="0" xfId="0" applyFont="1" applyFill="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5" fillId="2" borderId="10" xfId="0" applyFont="1" applyFill="1" applyBorder="1" applyAlignment="1">
      <alignment horizontal="center" vertical="center"/>
    </xf>
    <xf numFmtId="176" fontId="5" fillId="4" borderId="10" xfId="0" applyNumberFormat="1" applyFont="1" applyFill="1" applyBorder="1" applyAlignment="1">
      <alignment horizontal="center" vertical="center"/>
    </xf>
    <xf numFmtId="0" fontId="26" fillId="7" borderId="0" xfId="1" applyFont="1" applyFill="1" applyAlignment="1">
      <alignment horizontal="center" vertical="center" wrapText="1"/>
    </xf>
    <xf numFmtId="0" fontId="26" fillId="7" borderId="0" xfId="1" applyFont="1" applyFill="1" applyAlignment="1">
      <alignment horizontal="center" vertical="center"/>
    </xf>
    <xf numFmtId="0" fontId="5" fillId="2" borderId="0" xfId="0" applyFont="1" applyFill="1" applyAlignment="1">
      <alignment horizontal="center" wrapText="1"/>
    </xf>
    <xf numFmtId="0" fontId="5" fillId="2" borderId="0" xfId="0" applyFont="1" applyFill="1" applyAlignment="1">
      <alignment horizontal="center"/>
    </xf>
    <xf numFmtId="0" fontId="5" fillId="2" borderId="8" xfId="0" applyFont="1" applyFill="1" applyBorder="1" applyAlignment="1">
      <alignment horizontal="center"/>
    </xf>
    <xf numFmtId="0" fontId="5" fillId="2"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176" fontId="5" fillId="4" borderId="8" xfId="0" applyNumberFormat="1" applyFont="1" applyFill="1" applyBorder="1" applyAlignment="1">
      <alignment horizontal="center" vertical="center"/>
    </xf>
    <xf numFmtId="0" fontId="5" fillId="4" borderId="8" xfId="0" applyFont="1" applyFill="1" applyBorder="1" applyAlignment="1">
      <alignment horizontal="center" vertical="center"/>
    </xf>
    <xf numFmtId="0" fontId="5" fillId="2" borderId="10" xfId="0" applyFont="1" applyFill="1" applyBorder="1" applyAlignment="1">
      <alignment horizontal="left" vertical="top" wrapText="1"/>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2" borderId="54" xfId="0" applyFont="1" applyFill="1" applyBorder="1" applyAlignment="1">
      <alignment vertical="center"/>
    </xf>
    <xf numFmtId="41" fontId="7" fillId="4" borderId="55" xfId="0" applyNumberFormat="1" applyFont="1" applyFill="1" applyBorder="1" applyAlignment="1">
      <alignment vertical="center"/>
    </xf>
    <xf numFmtId="41" fontId="7" fillId="4" borderId="14" xfId="0" applyNumberFormat="1" applyFont="1" applyFill="1" applyBorder="1" applyAlignment="1">
      <alignment vertical="center"/>
    </xf>
    <xf numFmtId="41" fontId="7" fillId="4" borderId="15" xfId="0" applyNumberFormat="1" applyFont="1" applyFill="1" applyBorder="1" applyAlignment="1">
      <alignment vertical="center"/>
    </xf>
    <xf numFmtId="0" fontId="5" fillId="2"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176" fontId="15" fillId="4" borderId="2" xfId="0" applyNumberFormat="1" applyFont="1" applyFill="1" applyBorder="1" applyAlignment="1">
      <alignment horizontal="center" vertical="center"/>
    </xf>
    <xf numFmtId="176" fontId="15" fillId="4" borderId="3" xfId="0" applyNumberFormat="1" applyFont="1" applyFill="1" applyBorder="1" applyAlignment="1">
      <alignment horizontal="center" vertical="center"/>
    </xf>
    <xf numFmtId="176" fontId="15" fillId="4"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176" fontId="3" fillId="4" borderId="68" xfId="0" applyNumberFormat="1" applyFont="1" applyFill="1" applyBorder="1" applyAlignment="1">
      <alignment horizontal="center" vertical="center"/>
    </xf>
    <xf numFmtId="176" fontId="3" fillId="4" borderId="69" xfId="0" applyNumberFormat="1" applyFont="1" applyFill="1" applyBorder="1" applyAlignment="1">
      <alignment horizontal="center" vertical="center"/>
    </xf>
    <xf numFmtId="176" fontId="3" fillId="4" borderId="70" xfId="0" applyNumberFormat="1" applyFont="1" applyFill="1" applyBorder="1" applyAlignment="1">
      <alignment horizontal="center" vertical="center"/>
    </xf>
    <xf numFmtId="0" fontId="5" fillId="2" borderId="17" xfId="0" applyFont="1" applyFill="1" applyBorder="1" applyAlignment="1">
      <alignment vertical="center"/>
    </xf>
    <xf numFmtId="0" fontId="5" fillId="2" borderId="16" xfId="0" applyFont="1" applyFill="1" applyBorder="1" applyAlignment="1">
      <alignment vertical="center"/>
    </xf>
    <xf numFmtId="41" fontId="5" fillId="5" borderId="51" xfId="0" applyNumberFormat="1" applyFont="1" applyFill="1" applyBorder="1" applyAlignment="1">
      <alignment vertical="center"/>
    </xf>
    <xf numFmtId="41" fontId="5" fillId="5" borderId="17" xfId="0" applyNumberFormat="1" applyFont="1" applyFill="1" applyBorder="1" applyAlignment="1">
      <alignment vertical="center"/>
    </xf>
    <xf numFmtId="41" fontId="5" fillId="5" borderId="16" xfId="0" applyNumberFormat="1" applyFont="1" applyFill="1" applyBorder="1" applyAlignment="1">
      <alignment vertical="center"/>
    </xf>
    <xf numFmtId="0" fontId="5" fillId="2" borderId="51" xfId="0" applyFont="1" applyFill="1" applyBorder="1" applyAlignment="1">
      <alignment vertical="center"/>
    </xf>
    <xf numFmtId="0" fontId="5" fillId="2" borderId="0" xfId="0" applyFont="1" applyFill="1" applyAlignment="1">
      <alignment vertical="center"/>
    </xf>
    <xf numFmtId="0" fontId="5" fillId="2" borderId="12" xfId="0" applyFont="1" applyFill="1" applyBorder="1" applyAlignment="1">
      <alignment vertical="center"/>
    </xf>
    <xf numFmtId="41" fontId="5" fillId="5" borderId="5" xfId="0" applyNumberFormat="1" applyFont="1" applyFill="1" applyBorder="1" applyAlignment="1">
      <alignment vertical="center"/>
    </xf>
    <xf numFmtId="41" fontId="5" fillId="5" borderId="0" xfId="0" applyNumberFormat="1" applyFont="1" applyFill="1" applyAlignment="1">
      <alignment vertical="center"/>
    </xf>
    <xf numFmtId="41" fontId="5" fillId="5" borderId="12" xfId="0" applyNumberFormat="1" applyFont="1" applyFill="1" applyBorder="1" applyAlignment="1">
      <alignment vertical="center"/>
    </xf>
    <xf numFmtId="0" fontId="5" fillId="2" borderId="53"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2" borderId="9" xfId="0" applyFont="1" applyFill="1" applyBorder="1" applyAlignment="1">
      <alignment vertical="center"/>
    </xf>
    <xf numFmtId="0" fontId="5" fillId="2" borderId="11" xfId="0" applyFont="1" applyFill="1" applyBorder="1" applyAlignment="1">
      <alignment vertical="center"/>
    </xf>
    <xf numFmtId="41" fontId="7" fillId="4" borderId="5" xfId="0" applyNumberFormat="1" applyFont="1" applyFill="1" applyBorder="1" applyAlignment="1">
      <alignment vertical="center"/>
    </xf>
    <xf numFmtId="41" fontId="7" fillId="4" borderId="0" xfId="0" applyNumberFormat="1" applyFont="1" applyFill="1" applyAlignment="1">
      <alignment vertical="center"/>
    </xf>
    <xf numFmtId="41" fontId="7" fillId="4" borderId="12" xfId="0" applyNumberFormat="1" applyFont="1" applyFill="1" applyBorder="1" applyAlignment="1">
      <alignment vertical="center"/>
    </xf>
    <xf numFmtId="0" fontId="5" fillId="2" borderId="8" xfId="0" applyFont="1" applyFill="1" applyBorder="1" applyAlignment="1">
      <alignment vertical="center"/>
    </xf>
    <xf numFmtId="0" fontId="5" fillId="2" borderId="7" xfId="0" applyFont="1" applyFill="1" applyBorder="1" applyAlignment="1">
      <alignment vertical="center"/>
    </xf>
    <xf numFmtId="41" fontId="5" fillId="5" borderId="6" xfId="0" applyNumberFormat="1" applyFont="1" applyFill="1" applyBorder="1" applyAlignment="1">
      <alignment vertical="center"/>
    </xf>
    <xf numFmtId="41" fontId="5" fillId="5" borderId="8" xfId="0" applyNumberFormat="1" applyFont="1" applyFill="1" applyBorder="1" applyAlignment="1">
      <alignment vertical="center"/>
    </xf>
    <xf numFmtId="41" fontId="5" fillId="5" borderId="7" xfId="0" applyNumberFormat="1" applyFont="1" applyFill="1" applyBorder="1" applyAlignment="1">
      <alignment vertical="center"/>
    </xf>
    <xf numFmtId="0" fontId="5" fillId="2" borderId="5" xfId="0" applyFont="1" applyFill="1" applyBorder="1" applyAlignment="1">
      <alignment vertical="center"/>
    </xf>
    <xf numFmtId="0" fontId="5" fillId="5" borderId="3"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176" fontId="5" fillId="4" borderId="1" xfId="0" applyNumberFormat="1" applyFont="1" applyFill="1" applyBorder="1" applyAlignment="1">
      <alignment horizontal="center" vertical="center"/>
    </xf>
    <xf numFmtId="0" fontId="5" fillId="4" borderId="10" xfId="0" applyFont="1" applyFill="1" applyBorder="1" applyAlignment="1">
      <alignment horizontal="center" vertical="center" shrinkToFit="1"/>
    </xf>
    <xf numFmtId="176" fontId="3" fillId="4" borderId="60"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176" fontId="3" fillId="4" borderId="61" xfId="0" applyNumberFormat="1" applyFont="1" applyFill="1" applyBorder="1" applyAlignment="1">
      <alignment horizontal="center" vertical="center"/>
    </xf>
    <xf numFmtId="176" fontId="3" fillId="4" borderId="62" xfId="0" applyNumberFormat="1" applyFont="1" applyFill="1" applyBorder="1" applyAlignment="1">
      <alignment horizontal="center" vertical="center"/>
    </xf>
    <xf numFmtId="176" fontId="3" fillId="4" borderId="63" xfId="0" applyNumberFormat="1" applyFont="1" applyFill="1" applyBorder="1" applyAlignment="1">
      <alignment horizontal="center" vertical="center"/>
    </xf>
    <xf numFmtId="176" fontId="3" fillId="4" borderId="64" xfId="0" applyNumberFormat="1" applyFont="1" applyFill="1" applyBorder="1" applyAlignment="1">
      <alignment horizontal="center" vertical="center"/>
    </xf>
    <xf numFmtId="0" fontId="5" fillId="2" borderId="44"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9" xfId="0" applyFont="1" applyFill="1" applyBorder="1" applyAlignment="1">
      <alignment horizontal="center" vertical="center"/>
    </xf>
    <xf numFmtId="0" fontId="5" fillId="5" borderId="8" xfId="0" applyFont="1" applyFill="1" applyBorder="1" applyAlignment="1">
      <alignment horizontal="center" vertical="center"/>
    </xf>
    <xf numFmtId="0" fontId="5" fillId="2" borderId="37"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176" fontId="5" fillId="2" borderId="37" xfId="0" applyNumberFormat="1" applyFont="1" applyFill="1" applyBorder="1" applyAlignment="1">
      <alignment horizontal="center" vertical="center" shrinkToFit="1"/>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shrinkToFit="1"/>
    </xf>
    <xf numFmtId="0" fontId="20" fillId="2" borderId="0" xfId="0" applyFont="1" applyFill="1" applyAlignment="1">
      <alignment horizontal="center" vertical="center" wrapText="1"/>
    </xf>
    <xf numFmtId="0" fontId="20" fillId="2" borderId="0" xfId="0" applyFont="1" applyFill="1" applyAlignment="1">
      <alignment vertical="top" wrapText="1"/>
    </xf>
    <xf numFmtId="0" fontId="20" fillId="2" borderId="12" xfId="0" applyFont="1" applyFill="1" applyBorder="1" applyAlignment="1">
      <alignment vertical="top" wrapText="1"/>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46" xfId="0" applyFont="1" applyFill="1" applyBorder="1" applyAlignment="1">
      <alignment horizontal="center" vertical="center"/>
    </xf>
    <xf numFmtId="0" fontId="5" fillId="2" borderId="8" xfId="0" applyFont="1" applyFill="1" applyBorder="1" applyAlignment="1">
      <alignment vertical="center" wrapText="1"/>
    </xf>
    <xf numFmtId="0" fontId="5" fillId="2" borderId="7" xfId="0" applyFont="1" applyFill="1" applyBorder="1" applyAlignment="1">
      <alignment vertical="center" wrapText="1"/>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2" xfId="0" applyFont="1" applyFill="1" applyBorder="1" applyAlignment="1">
      <alignment vertical="center" shrinkToFit="1"/>
    </xf>
    <xf numFmtId="0" fontId="5" fillId="4" borderId="8" xfId="0" applyFont="1" applyFill="1" applyBorder="1" applyAlignment="1">
      <alignment horizontal="center" vertical="center" shrinkToFit="1"/>
    </xf>
    <xf numFmtId="0" fontId="3"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176" fontId="5" fillId="5" borderId="0" xfId="0" applyNumberFormat="1" applyFont="1" applyFill="1" applyAlignment="1">
      <alignment horizontal="center" vertical="center"/>
    </xf>
    <xf numFmtId="176" fontId="5" fillId="4" borderId="14" xfId="0" applyNumberFormat="1" applyFont="1" applyFill="1" applyBorder="1" applyAlignment="1">
      <alignment horizontal="center" vertical="center"/>
    </xf>
    <xf numFmtId="0" fontId="3" fillId="4" borderId="6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4"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vertical="center" wrapText="1"/>
    </xf>
    <xf numFmtId="0" fontId="3" fillId="2" borderId="0" xfId="0" applyFont="1" applyFill="1" applyAlignment="1">
      <alignment vertical="center" shrinkToFit="1"/>
    </xf>
    <xf numFmtId="0" fontId="20" fillId="2" borderId="6" xfId="0" applyFont="1" applyFill="1" applyBorder="1" applyAlignment="1">
      <alignment horizontal="center" vertical="center"/>
    </xf>
    <xf numFmtId="0" fontId="20" fillId="2" borderId="8" xfId="0" applyFont="1" applyFill="1" applyBorder="1" applyAlignment="1">
      <alignment horizontal="center" vertical="center"/>
    </xf>
  </cellXfs>
  <cellStyles count="2">
    <cellStyle name="ハイパーリンク" xfId="1" builtinId="8"/>
    <cellStyle name="標準" xfId="0" builtinId="0" customBuiltin="1"/>
  </cellStyles>
  <dxfs count="48">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808080"/>
        </patternFill>
      </fill>
    </dxf>
    <dxf>
      <fill>
        <patternFill>
          <bgColor rgb="FF808080"/>
        </patternFill>
      </fill>
    </dxf>
    <dxf>
      <fill>
        <patternFill>
          <bgColor rgb="FF808080"/>
        </patternFill>
      </fill>
    </dxf>
    <dxf>
      <fill>
        <patternFill>
          <bgColor rgb="FF80808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FF0000"/>
      </font>
      <fill>
        <patternFill>
          <bgColor rgb="FFFFFF00"/>
        </patternFill>
      </fill>
    </dxf>
    <dxf>
      <font>
        <b/>
        <i val="0"/>
        <u val="none"/>
        <color rgb="FFFF0000"/>
      </font>
      <fill>
        <patternFill>
          <bgColor rgb="FFFFFF00"/>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808080"/>
      <color rgb="FFFCE4D6"/>
      <color rgb="FFCCECFF"/>
      <color rgb="FFFFCC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G$25" lockText="1" noThreeD="1"/>
</file>

<file path=xl/ctrlProps/ctrlProp10.xml><?xml version="1.0" encoding="utf-8"?>
<formControlPr xmlns="http://schemas.microsoft.com/office/spreadsheetml/2009/9/main" objectType="CheckBox" fmlaLink="$BG$63"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H$25" lockText="1" noThreeD="1"/>
</file>

<file path=xl/ctrlProps/ctrlProp14.xml><?xml version="1.0" encoding="utf-8"?>
<formControlPr xmlns="http://schemas.microsoft.com/office/spreadsheetml/2009/9/main" objectType="CheckBox" fmlaLink="$BI$2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BN$54"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BG$50" lockText="1" noThreeD="1"/>
</file>

<file path=xl/ctrlProps/ctrlProp20.xml><?xml version="1.0" encoding="utf-8"?>
<formControlPr xmlns="http://schemas.microsoft.com/office/spreadsheetml/2009/9/main" objectType="Radio" firstButton="1" fmlaLink="$BF$1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BG$45"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BF$2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BH$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H$15"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BI$15"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H$54"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BH$73"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BI$73"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I$5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fmlaLink="$BG$6" lockText="1" noThreeD="1"/>
</file>

<file path=xl/ctrlProps/ctrlProp59.xml><?xml version="1.0" encoding="utf-8"?>
<formControlPr xmlns="http://schemas.microsoft.com/office/spreadsheetml/2009/9/main" objectType="CheckBox" fmlaLink="$BH$6" lockText="1" noThreeD="1"/>
</file>

<file path=xl/ctrlProps/ctrlProp6.xml><?xml version="1.0" encoding="utf-8"?>
<formControlPr xmlns="http://schemas.microsoft.com/office/spreadsheetml/2009/9/main" objectType="CheckBox" fmlaLink="$BJ$54"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BG$15"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BH$15"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BI$15"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BK$54"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fmlaLink="$BL$54"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CheckBox" fmlaLink="$BF$6" lockText="1" noThreeD="1"/>
</file>

<file path=xl/ctrlProps/ctrlProp9.xml><?xml version="1.0" encoding="utf-8"?>
<formControlPr xmlns="http://schemas.microsoft.com/office/spreadsheetml/2009/9/main" objectType="CheckBox" fmlaLink="$BM$5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24</xdr:row>
          <xdr:rowOff>19050</xdr:rowOff>
        </xdr:from>
        <xdr:to>
          <xdr:col>8</xdr:col>
          <xdr:colOff>104775</xdr:colOff>
          <xdr:row>24</xdr:row>
          <xdr:rowOff>276225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49</xdr:row>
          <xdr:rowOff>47625</xdr:rowOff>
        </xdr:from>
        <xdr:to>
          <xdr:col>30</xdr:col>
          <xdr:colOff>123825</xdr:colOff>
          <xdr:row>50</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50</xdr:row>
          <xdr:rowOff>47625</xdr:rowOff>
        </xdr:from>
        <xdr:to>
          <xdr:col>30</xdr:col>
          <xdr:colOff>123825</xdr:colOff>
          <xdr:row>51</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53</xdr:row>
          <xdr:rowOff>28575</xdr:rowOff>
        </xdr:from>
        <xdr:to>
          <xdr:col>2</xdr:col>
          <xdr:colOff>114300</xdr:colOff>
          <xdr:row>54</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54</xdr:row>
          <xdr:rowOff>28575</xdr:rowOff>
        </xdr:from>
        <xdr:to>
          <xdr:col>5</xdr:col>
          <xdr:colOff>114300</xdr:colOff>
          <xdr:row>55</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55</xdr:row>
          <xdr:rowOff>28575</xdr:rowOff>
        </xdr:from>
        <xdr:to>
          <xdr:col>5</xdr:col>
          <xdr:colOff>114300</xdr:colOff>
          <xdr:row>56</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56</xdr:row>
          <xdr:rowOff>28575</xdr:rowOff>
        </xdr:from>
        <xdr:to>
          <xdr:col>5</xdr:col>
          <xdr:colOff>114300</xdr:colOff>
          <xdr:row>57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66675</xdr:rowOff>
        </xdr:from>
        <xdr:to>
          <xdr:col>2</xdr:col>
          <xdr:colOff>123825</xdr:colOff>
          <xdr:row>58</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58</xdr:row>
          <xdr:rowOff>85725</xdr:rowOff>
        </xdr:from>
        <xdr:to>
          <xdr:col>2</xdr:col>
          <xdr:colOff>114300</xdr:colOff>
          <xdr:row>59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66675</xdr:rowOff>
        </xdr:from>
        <xdr:to>
          <xdr:col>5</xdr:col>
          <xdr:colOff>104775</xdr:colOff>
          <xdr:row>63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12</xdr:row>
      <xdr:rowOff>9524</xdr:rowOff>
    </xdr:from>
    <xdr:to>
      <xdr:col>11</xdr:col>
      <xdr:colOff>9525</xdr:colOff>
      <xdr:row>14</xdr:row>
      <xdr:rowOff>400049</xdr:rowOff>
    </xdr:to>
    <xdr:sp macro="" textlink="">
      <xdr:nvSpPr>
        <xdr:cNvPr id="11" name="矢印: 上向き折線 10">
          <a:extLst>
            <a:ext uri="{FF2B5EF4-FFF2-40B4-BE49-F238E27FC236}">
              <a16:creationId xmlns:a16="http://schemas.microsoft.com/office/drawing/2014/main" id="{00000000-0008-0000-0000-00000B000000}"/>
            </a:ext>
          </a:extLst>
        </xdr:cNvPr>
        <xdr:cNvSpPr/>
      </xdr:nvSpPr>
      <xdr:spPr>
        <a:xfrm rot="5400000">
          <a:off x="1138237" y="10387012"/>
          <a:ext cx="733425" cy="571500"/>
        </a:xfrm>
        <a:prstGeom prst="bentUpArrow">
          <a:avLst>
            <a:gd name="adj1" fmla="val 25727"/>
            <a:gd name="adj2" fmla="val 29215"/>
            <a:gd name="adj3" fmla="val 3086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4</xdr:row>
          <xdr:rowOff>19050</xdr:rowOff>
        </xdr:from>
        <xdr:to>
          <xdr:col>5</xdr:col>
          <xdr:colOff>142875</xdr:colOff>
          <xdr:row>4</xdr:row>
          <xdr:rowOff>257175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9525</xdr:rowOff>
        </xdr:from>
        <xdr:to>
          <xdr:col>5</xdr:col>
          <xdr:colOff>142875</xdr:colOff>
          <xdr:row>5</xdr:row>
          <xdr:rowOff>247650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27</xdr:row>
          <xdr:rowOff>19050</xdr:rowOff>
        </xdr:from>
        <xdr:to>
          <xdr:col>8</xdr:col>
          <xdr:colOff>104775</xdr:colOff>
          <xdr:row>27</xdr:row>
          <xdr:rowOff>276225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19050</xdr:rowOff>
        </xdr:from>
        <xdr:to>
          <xdr:col>8</xdr:col>
          <xdr:colOff>104775</xdr:colOff>
          <xdr:row>28</xdr:row>
          <xdr:rowOff>276225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57150</xdr:rowOff>
        </xdr:from>
        <xdr:to>
          <xdr:col>25</xdr:col>
          <xdr:colOff>114300</xdr:colOff>
          <xdr:row>70</xdr:row>
          <xdr:rowOff>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70</xdr:row>
          <xdr:rowOff>57150</xdr:rowOff>
        </xdr:from>
        <xdr:to>
          <xdr:col>19</xdr:col>
          <xdr:colOff>142875</xdr:colOff>
          <xdr:row>71</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71</xdr:row>
          <xdr:rowOff>57150</xdr:rowOff>
        </xdr:from>
        <xdr:to>
          <xdr:col>44</xdr:col>
          <xdr:colOff>114300</xdr:colOff>
          <xdr:row>72</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59</xdr:row>
          <xdr:rowOff>114300</xdr:rowOff>
        </xdr:from>
        <xdr:to>
          <xdr:col>5</xdr:col>
          <xdr:colOff>95250</xdr:colOff>
          <xdr:row>60</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xdr:row>
          <xdr:rowOff>9525</xdr:rowOff>
        </xdr:from>
        <xdr:to>
          <xdr:col>6</xdr:col>
          <xdr:colOff>161925</xdr:colOff>
          <xdr:row>11</xdr:row>
          <xdr:rowOff>561975</xdr:rowOff>
        </xdr:to>
        <xdr:sp macro="" textlink="">
          <xdr:nvSpPr>
            <xdr:cNvPr id="4155" name="Group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180975</xdr:rowOff>
        </xdr:from>
        <xdr:to>
          <xdr:col>6</xdr:col>
          <xdr:colOff>47625</xdr:colOff>
          <xdr:row>10</xdr:row>
          <xdr:rowOff>419100</xdr:rowOff>
        </xdr:to>
        <xdr:sp macro="" textlink="">
          <xdr:nvSpPr>
            <xdr:cNvPr id="4156" name="Option Button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180975</xdr:rowOff>
        </xdr:from>
        <xdr:to>
          <xdr:col>6</xdr:col>
          <xdr:colOff>47625</xdr:colOff>
          <xdr:row>11</xdr:row>
          <xdr:rowOff>419100</xdr:rowOff>
        </xdr:to>
        <xdr:sp macro="" textlink="">
          <xdr:nvSpPr>
            <xdr:cNvPr id="4157" name="Option Button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23</xdr:col>
          <xdr:colOff>142875</xdr:colOff>
          <xdr:row>47</xdr:row>
          <xdr:rowOff>28575</xdr:rowOff>
        </xdr:to>
        <xdr:sp macro="" textlink="">
          <xdr:nvSpPr>
            <xdr:cNvPr id="4158" name="Group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47625</xdr:rowOff>
        </xdr:from>
        <xdr:to>
          <xdr:col>6</xdr:col>
          <xdr:colOff>57150</xdr:colOff>
          <xdr:row>45</xdr:row>
          <xdr:rowOff>9525</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47625</xdr:rowOff>
        </xdr:from>
        <xdr:to>
          <xdr:col>6</xdr:col>
          <xdr:colOff>57150</xdr:colOff>
          <xdr:row>46</xdr:row>
          <xdr:rowOff>9525</xdr:rowOff>
        </xdr:to>
        <xdr:sp macro="" textlink="">
          <xdr:nvSpPr>
            <xdr:cNvPr id="4160" name="Option Button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38100</xdr:rowOff>
        </xdr:from>
        <xdr:to>
          <xdr:col>8</xdr:col>
          <xdr:colOff>114300</xdr:colOff>
          <xdr:row>36</xdr:row>
          <xdr:rowOff>276225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38100</xdr:rowOff>
        </xdr:from>
        <xdr:to>
          <xdr:col>8</xdr:col>
          <xdr:colOff>114300</xdr:colOff>
          <xdr:row>39</xdr:row>
          <xdr:rowOff>276225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142875</xdr:rowOff>
        </xdr:from>
        <xdr:to>
          <xdr:col>10</xdr:col>
          <xdr:colOff>9525</xdr:colOff>
          <xdr:row>21</xdr:row>
          <xdr:rowOff>9525</xdr:rowOff>
        </xdr:to>
        <xdr:sp macro="" textlink="">
          <xdr:nvSpPr>
            <xdr:cNvPr id="4163" name="Group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57150</xdr:rowOff>
        </xdr:from>
        <xdr:to>
          <xdr:col>6</xdr:col>
          <xdr:colOff>57150</xdr:colOff>
          <xdr:row>19</xdr:row>
          <xdr:rowOff>295275</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57150</xdr:rowOff>
        </xdr:from>
        <xdr:to>
          <xdr:col>6</xdr:col>
          <xdr:colOff>57150</xdr:colOff>
          <xdr:row>20</xdr:row>
          <xdr:rowOff>295275</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0</xdr:colOff>
      <xdr:row>14</xdr:row>
      <xdr:rowOff>9525</xdr:rowOff>
    </xdr:from>
    <xdr:to>
      <xdr:col>17</xdr:col>
      <xdr:colOff>133351</xdr:colOff>
      <xdr:row>15</xdr:row>
      <xdr:rowOff>0</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2428875" y="163830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17</xdr:row>
      <xdr:rowOff>9525</xdr:rowOff>
    </xdr:from>
    <xdr:to>
      <xdr:col>25</xdr:col>
      <xdr:colOff>142876</xdr:colOff>
      <xdr:row>18</xdr:row>
      <xdr:rowOff>0</xdr:rowOff>
    </xdr:to>
    <xdr:sp macro="" textlink="">
      <xdr:nvSpPr>
        <xdr:cNvPr id="7" name="矢印: 右 6">
          <a:extLst>
            <a:ext uri="{FF2B5EF4-FFF2-40B4-BE49-F238E27FC236}">
              <a16:creationId xmlns:a16="http://schemas.microsoft.com/office/drawing/2014/main" id="{00000000-0008-0000-0100-000007000000}"/>
            </a:ext>
          </a:extLst>
        </xdr:cNvPr>
        <xdr:cNvSpPr/>
      </xdr:nvSpPr>
      <xdr:spPr>
        <a:xfrm>
          <a:off x="3733800" y="226695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22</xdr:row>
      <xdr:rowOff>9525</xdr:rowOff>
    </xdr:from>
    <xdr:to>
      <xdr:col>25</xdr:col>
      <xdr:colOff>133351</xdr:colOff>
      <xdr:row>23</xdr:row>
      <xdr:rowOff>0</xdr:rowOff>
    </xdr:to>
    <xdr:sp macro="" textlink="">
      <xdr:nvSpPr>
        <xdr:cNvPr id="8" name="矢印: 右 7">
          <a:extLst>
            <a:ext uri="{FF2B5EF4-FFF2-40B4-BE49-F238E27FC236}">
              <a16:creationId xmlns:a16="http://schemas.microsoft.com/office/drawing/2014/main" id="{00000000-0008-0000-0100-000008000000}"/>
            </a:ext>
          </a:extLst>
        </xdr:cNvPr>
        <xdr:cNvSpPr/>
      </xdr:nvSpPr>
      <xdr:spPr>
        <a:xfrm>
          <a:off x="3724275" y="354330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18</xdr:row>
      <xdr:rowOff>152403</xdr:rowOff>
    </xdr:from>
    <xdr:to>
      <xdr:col>25</xdr:col>
      <xdr:colOff>152400</xdr:colOff>
      <xdr:row>21</xdr:row>
      <xdr:rowOff>257181</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3724275" y="4076703"/>
          <a:ext cx="476250" cy="800103"/>
          <a:chOff x="3724275" y="10525125"/>
          <a:chExt cx="476250" cy="660707"/>
        </a:xfrm>
      </xdr:grpSpPr>
      <xdr:sp macro="" textlink="">
        <xdr:nvSpPr>
          <xdr:cNvPr id="10" name="矢印: 右 9">
            <a:extLst>
              <a:ext uri="{FF2B5EF4-FFF2-40B4-BE49-F238E27FC236}">
                <a16:creationId xmlns:a16="http://schemas.microsoft.com/office/drawing/2014/main" id="{00000000-0008-0000-0100-00000A000000}"/>
              </a:ext>
            </a:extLst>
          </xdr:cNvPr>
          <xdr:cNvSpPr/>
        </xdr:nvSpPr>
        <xdr:spPr>
          <a:xfrm>
            <a:off x="3724275" y="10525125"/>
            <a:ext cx="476250"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矢印: 上向き折線 10">
            <a:extLst>
              <a:ext uri="{FF2B5EF4-FFF2-40B4-BE49-F238E27FC236}">
                <a16:creationId xmlns:a16="http://schemas.microsoft.com/office/drawing/2014/main" id="{00000000-0008-0000-0100-00000B000000}"/>
              </a:ext>
            </a:extLst>
          </xdr:cNvPr>
          <xdr:cNvSpPr/>
        </xdr:nvSpPr>
        <xdr:spPr>
          <a:xfrm rot="5400000">
            <a:off x="3741584" y="10726892"/>
            <a:ext cx="498781" cy="419100"/>
          </a:xfrm>
          <a:prstGeom prst="bentUpArrow">
            <a:avLst>
              <a:gd name="adj1" fmla="val 15476"/>
              <a:gd name="adj2" fmla="val 25000"/>
              <a:gd name="adj3" fmla="val 40385"/>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0</xdr:colOff>
      <xdr:row>72</xdr:row>
      <xdr:rowOff>9525</xdr:rowOff>
    </xdr:from>
    <xdr:to>
      <xdr:col>17</xdr:col>
      <xdr:colOff>133351</xdr:colOff>
      <xdr:row>73</xdr:row>
      <xdr:rowOff>0</xdr:rowOff>
    </xdr:to>
    <xdr:sp macro="" textlink="">
      <xdr:nvSpPr>
        <xdr:cNvPr id="12" name="矢印: 右 11">
          <a:extLst>
            <a:ext uri="{FF2B5EF4-FFF2-40B4-BE49-F238E27FC236}">
              <a16:creationId xmlns:a16="http://schemas.microsoft.com/office/drawing/2014/main" id="{00000000-0008-0000-0100-00000C000000}"/>
            </a:ext>
          </a:extLst>
        </xdr:cNvPr>
        <xdr:cNvSpPr/>
      </xdr:nvSpPr>
      <xdr:spPr>
        <a:xfrm>
          <a:off x="2428875" y="1377315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75</xdr:row>
      <xdr:rowOff>9525</xdr:rowOff>
    </xdr:from>
    <xdr:to>
      <xdr:col>25</xdr:col>
      <xdr:colOff>142876</xdr:colOff>
      <xdr:row>76</xdr:row>
      <xdr:rowOff>0</xdr:rowOff>
    </xdr:to>
    <xdr:sp macro="" textlink="">
      <xdr:nvSpPr>
        <xdr:cNvPr id="13" name="矢印: 右 12">
          <a:extLst>
            <a:ext uri="{FF2B5EF4-FFF2-40B4-BE49-F238E27FC236}">
              <a16:creationId xmlns:a16="http://schemas.microsoft.com/office/drawing/2014/main" id="{00000000-0008-0000-0100-00000D000000}"/>
            </a:ext>
          </a:extLst>
        </xdr:cNvPr>
        <xdr:cNvSpPr/>
      </xdr:nvSpPr>
      <xdr:spPr>
        <a:xfrm>
          <a:off x="3733800" y="1436370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80</xdr:row>
      <xdr:rowOff>9525</xdr:rowOff>
    </xdr:from>
    <xdr:to>
      <xdr:col>25</xdr:col>
      <xdr:colOff>133351</xdr:colOff>
      <xdr:row>81</xdr:row>
      <xdr:rowOff>0</xdr:rowOff>
    </xdr:to>
    <xdr:sp macro="" textlink="">
      <xdr:nvSpPr>
        <xdr:cNvPr id="14" name="矢印: 右 13">
          <a:extLst>
            <a:ext uri="{FF2B5EF4-FFF2-40B4-BE49-F238E27FC236}">
              <a16:creationId xmlns:a16="http://schemas.microsoft.com/office/drawing/2014/main" id="{00000000-0008-0000-0100-00000E000000}"/>
            </a:ext>
          </a:extLst>
        </xdr:cNvPr>
        <xdr:cNvSpPr/>
      </xdr:nvSpPr>
      <xdr:spPr>
        <a:xfrm>
          <a:off x="3724275" y="1560195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76</xdr:row>
      <xdr:rowOff>152397</xdr:rowOff>
    </xdr:from>
    <xdr:to>
      <xdr:col>25</xdr:col>
      <xdr:colOff>152400</xdr:colOff>
      <xdr:row>79</xdr:row>
      <xdr:rowOff>228601</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3724275" y="14916147"/>
          <a:ext cx="476250" cy="762004"/>
          <a:chOff x="3724275" y="10525125"/>
          <a:chExt cx="476250" cy="642265"/>
        </a:xfrm>
      </xdr:grpSpPr>
      <xdr:sp macro="" textlink="">
        <xdr:nvSpPr>
          <xdr:cNvPr id="16" name="矢印: 右 15">
            <a:extLst>
              <a:ext uri="{FF2B5EF4-FFF2-40B4-BE49-F238E27FC236}">
                <a16:creationId xmlns:a16="http://schemas.microsoft.com/office/drawing/2014/main" id="{00000000-0008-0000-0100-000010000000}"/>
              </a:ext>
            </a:extLst>
          </xdr:cNvPr>
          <xdr:cNvSpPr/>
        </xdr:nvSpPr>
        <xdr:spPr>
          <a:xfrm>
            <a:off x="3724275" y="10525125"/>
            <a:ext cx="476250"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矢印: 上向き折線 16">
            <a:extLst>
              <a:ext uri="{FF2B5EF4-FFF2-40B4-BE49-F238E27FC236}">
                <a16:creationId xmlns:a16="http://schemas.microsoft.com/office/drawing/2014/main" id="{00000000-0008-0000-0100-000011000000}"/>
              </a:ext>
            </a:extLst>
          </xdr:cNvPr>
          <xdr:cNvSpPr/>
        </xdr:nvSpPr>
        <xdr:spPr>
          <a:xfrm rot="5400000">
            <a:off x="3750805" y="10717671"/>
            <a:ext cx="480338" cy="419100"/>
          </a:xfrm>
          <a:prstGeom prst="bentUpArrow">
            <a:avLst>
              <a:gd name="adj1" fmla="val 15476"/>
              <a:gd name="adj2" fmla="val 25000"/>
              <a:gd name="adj3" fmla="val 40385"/>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18</xdr:col>
          <xdr:colOff>66675</xdr:colOff>
          <xdr:row>14</xdr:row>
          <xdr:rowOff>9525</xdr:rowOff>
        </xdr:from>
        <xdr:to>
          <xdr:col>22</xdr:col>
          <xdr:colOff>38100</xdr:colOff>
          <xdr:row>14</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0</xdr:rowOff>
        </xdr:from>
        <xdr:to>
          <xdr:col>22</xdr:col>
          <xdr:colOff>152400</xdr:colOff>
          <xdr:row>23</xdr:row>
          <xdr:rowOff>38100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28575</xdr:rowOff>
        </xdr:from>
        <xdr:to>
          <xdr:col>9</xdr:col>
          <xdr:colOff>133350</xdr:colOff>
          <xdr:row>17</xdr:row>
          <xdr:rowOff>266700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28575</xdr:rowOff>
        </xdr:from>
        <xdr:to>
          <xdr:col>9</xdr:col>
          <xdr:colOff>133350</xdr:colOff>
          <xdr:row>19</xdr:row>
          <xdr:rowOff>104775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28575</xdr:rowOff>
        </xdr:from>
        <xdr:to>
          <xdr:col>9</xdr:col>
          <xdr:colOff>133350</xdr:colOff>
          <xdr:row>22</xdr:row>
          <xdr:rowOff>266700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xdr:row>
          <xdr:rowOff>171450</xdr:rowOff>
        </xdr:from>
        <xdr:to>
          <xdr:col>49</xdr:col>
          <xdr:colOff>9525</xdr:colOff>
          <xdr:row>23</xdr:row>
          <xdr:rowOff>47625</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17</xdr:row>
          <xdr:rowOff>28575</xdr:rowOff>
        </xdr:from>
        <xdr:to>
          <xdr:col>30</xdr:col>
          <xdr:colOff>152400</xdr:colOff>
          <xdr:row>17</xdr:row>
          <xdr:rowOff>266700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xdr:row>
          <xdr:rowOff>28575</xdr:rowOff>
        </xdr:from>
        <xdr:to>
          <xdr:col>30</xdr:col>
          <xdr:colOff>152400</xdr:colOff>
          <xdr:row>18</xdr:row>
          <xdr:rowOff>266700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21</xdr:row>
          <xdr:rowOff>28575</xdr:rowOff>
        </xdr:from>
        <xdr:to>
          <xdr:col>30</xdr:col>
          <xdr:colOff>152400</xdr:colOff>
          <xdr:row>23</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44</xdr:row>
      <xdr:rowOff>0</xdr:rowOff>
    </xdr:from>
    <xdr:to>
      <xdr:col>31</xdr:col>
      <xdr:colOff>152400</xdr:colOff>
      <xdr:row>44</xdr:row>
      <xdr:rowOff>257174</xdr:rowOff>
    </xdr:to>
    <xdr:sp macro="" textlink="">
      <xdr:nvSpPr>
        <xdr:cNvPr id="18" name="矢印: 右 17">
          <a:extLst>
            <a:ext uri="{FF2B5EF4-FFF2-40B4-BE49-F238E27FC236}">
              <a16:creationId xmlns:a16="http://schemas.microsoft.com/office/drawing/2014/main" id="{00000000-0008-0000-0100-000012000000}"/>
            </a:ext>
          </a:extLst>
        </xdr:cNvPr>
        <xdr:cNvSpPr/>
      </xdr:nvSpPr>
      <xdr:spPr>
        <a:xfrm>
          <a:off x="4695825" y="7410450"/>
          <a:ext cx="476250" cy="257174"/>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76200</xdr:colOff>
          <xdr:row>72</xdr:row>
          <xdr:rowOff>9525</xdr:rowOff>
        </xdr:from>
        <xdr:to>
          <xdr:col>22</xdr:col>
          <xdr:colOff>114300</xdr:colOff>
          <xdr:row>72</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75</xdr:row>
          <xdr:rowOff>9525</xdr:rowOff>
        </xdr:from>
        <xdr:to>
          <xdr:col>23</xdr:col>
          <xdr:colOff>9525</xdr:colOff>
          <xdr:row>81</xdr:row>
          <xdr:rowOff>9525</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66675</xdr:rowOff>
        </xdr:from>
        <xdr:to>
          <xdr:col>10</xdr:col>
          <xdr:colOff>47625</xdr:colOff>
          <xdr:row>75</xdr:row>
          <xdr:rowOff>247650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66675</xdr:rowOff>
        </xdr:from>
        <xdr:to>
          <xdr:col>10</xdr:col>
          <xdr:colOff>47625</xdr:colOff>
          <xdr:row>77</xdr:row>
          <xdr:rowOff>76200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66675</xdr:rowOff>
        </xdr:from>
        <xdr:to>
          <xdr:col>10</xdr:col>
          <xdr:colOff>47625</xdr:colOff>
          <xdr:row>80</xdr:row>
          <xdr:rowOff>247650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75</xdr:row>
          <xdr:rowOff>9525</xdr:rowOff>
        </xdr:from>
        <xdr:to>
          <xdr:col>49</xdr:col>
          <xdr:colOff>9525</xdr:colOff>
          <xdr:row>81</xdr:row>
          <xdr:rowOff>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75</xdr:row>
          <xdr:rowOff>47625</xdr:rowOff>
        </xdr:from>
        <xdr:to>
          <xdr:col>31</xdr:col>
          <xdr:colOff>66675</xdr:colOff>
          <xdr:row>75</xdr:row>
          <xdr:rowOff>247650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76</xdr:row>
          <xdr:rowOff>47625</xdr:rowOff>
        </xdr:from>
        <xdr:to>
          <xdr:col>31</xdr:col>
          <xdr:colOff>66675</xdr:colOff>
          <xdr:row>76</xdr:row>
          <xdr:rowOff>342900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47625</xdr:rowOff>
        </xdr:from>
        <xdr:to>
          <xdr:col>31</xdr:col>
          <xdr:colOff>66675</xdr:colOff>
          <xdr:row>80</xdr:row>
          <xdr:rowOff>171450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102</xdr:row>
      <xdr:rowOff>0</xdr:rowOff>
    </xdr:from>
    <xdr:to>
      <xdr:col>31</xdr:col>
      <xdr:colOff>152400</xdr:colOff>
      <xdr:row>102</xdr:row>
      <xdr:rowOff>257174</xdr:rowOff>
    </xdr:to>
    <xdr:sp macro="" textlink="">
      <xdr:nvSpPr>
        <xdr:cNvPr id="19" name="矢印: 右 18">
          <a:extLst>
            <a:ext uri="{FF2B5EF4-FFF2-40B4-BE49-F238E27FC236}">
              <a16:creationId xmlns:a16="http://schemas.microsoft.com/office/drawing/2014/main" id="{00000000-0008-0000-0100-000013000000}"/>
            </a:ext>
          </a:extLst>
        </xdr:cNvPr>
        <xdr:cNvSpPr/>
      </xdr:nvSpPr>
      <xdr:spPr>
        <a:xfrm>
          <a:off x="4695825" y="19469100"/>
          <a:ext cx="476250" cy="257174"/>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66675</xdr:colOff>
          <xdr:row>46</xdr:row>
          <xdr:rowOff>19050</xdr:rowOff>
        </xdr:from>
        <xdr:to>
          <xdr:col>15</xdr:col>
          <xdr:colOff>104775</xdr:colOff>
          <xdr:row>46</xdr:row>
          <xdr:rowOff>257175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46</xdr:row>
          <xdr:rowOff>19050</xdr:rowOff>
        </xdr:from>
        <xdr:to>
          <xdr:col>22</xdr:col>
          <xdr:colOff>104775</xdr:colOff>
          <xdr:row>46</xdr:row>
          <xdr:rowOff>257175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46</xdr:row>
          <xdr:rowOff>19050</xdr:rowOff>
        </xdr:from>
        <xdr:to>
          <xdr:col>28</xdr:col>
          <xdr:colOff>104775</xdr:colOff>
          <xdr:row>46</xdr:row>
          <xdr:rowOff>257175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65</xdr:row>
          <xdr:rowOff>19050</xdr:rowOff>
        </xdr:from>
        <xdr:to>
          <xdr:col>9</xdr:col>
          <xdr:colOff>104775</xdr:colOff>
          <xdr:row>65</xdr:row>
          <xdr:rowOff>257175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66</xdr:row>
          <xdr:rowOff>19050</xdr:rowOff>
        </xdr:from>
        <xdr:to>
          <xdr:col>9</xdr:col>
          <xdr:colOff>104775</xdr:colOff>
          <xdr:row>66</xdr:row>
          <xdr:rowOff>257175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104</xdr:row>
          <xdr:rowOff>19050</xdr:rowOff>
        </xdr:from>
        <xdr:to>
          <xdr:col>15</xdr:col>
          <xdr:colOff>104775</xdr:colOff>
          <xdr:row>104</xdr:row>
          <xdr:rowOff>257175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104</xdr:row>
          <xdr:rowOff>19050</xdr:rowOff>
        </xdr:from>
        <xdr:to>
          <xdr:col>23</xdr:col>
          <xdr:colOff>142875</xdr:colOff>
          <xdr:row>104</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104</xdr:row>
          <xdr:rowOff>19050</xdr:rowOff>
        </xdr:from>
        <xdr:to>
          <xdr:col>28</xdr:col>
          <xdr:colOff>104775</xdr:colOff>
          <xdr:row>104</xdr:row>
          <xdr:rowOff>257175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123</xdr:row>
          <xdr:rowOff>19050</xdr:rowOff>
        </xdr:from>
        <xdr:to>
          <xdr:col>9</xdr:col>
          <xdr:colOff>104775</xdr:colOff>
          <xdr:row>123</xdr:row>
          <xdr:rowOff>257175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124</xdr:row>
          <xdr:rowOff>19050</xdr:rowOff>
        </xdr:from>
        <xdr:to>
          <xdr:col>9</xdr:col>
          <xdr:colOff>104775</xdr:colOff>
          <xdr:row>124</xdr:row>
          <xdr:rowOff>257175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9526</xdr:colOff>
      <xdr:row>128</xdr:row>
      <xdr:rowOff>152400</xdr:rowOff>
    </xdr:from>
    <xdr:to>
      <xdr:col>50</xdr:col>
      <xdr:colOff>152401</xdr:colOff>
      <xdr:row>129</xdr:row>
      <xdr:rowOff>142875</xdr:rowOff>
    </xdr:to>
    <xdr:sp macro="" textlink="">
      <xdr:nvSpPr>
        <xdr:cNvPr id="20" name="矢印: 右 19">
          <a:extLst>
            <a:ext uri="{FF2B5EF4-FFF2-40B4-BE49-F238E27FC236}">
              <a16:creationId xmlns:a16="http://schemas.microsoft.com/office/drawing/2014/main" id="{00000000-0008-0000-0100-000014000000}"/>
            </a:ext>
          </a:extLst>
        </xdr:cNvPr>
        <xdr:cNvSpPr/>
      </xdr:nvSpPr>
      <xdr:spPr>
        <a:xfrm>
          <a:off x="7943851" y="24460200"/>
          <a:ext cx="304800"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6</xdr:row>
      <xdr:rowOff>0</xdr:rowOff>
    </xdr:from>
    <xdr:to>
      <xdr:col>9</xdr:col>
      <xdr:colOff>0</xdr:colOff>
      <xdr:row>7</xdr:row>
      <xdr:rowOff>276221</xdr:rowOff>
    </xdr:to>
    <xdr:sp macro="" textlink="">
      <xdr:nvSpPr>
        <xdr:cNvPr id="21" name="矢印: 上向き折線 20">
          <a:extLst>
            <a:ext uri="{FF2B5EF4-FFF2-40B4-BE49-F238E27FC236}">
              <a16:creationId xmlns:a16="http://schemas.microsoft.com/office/drawing/2014/main" id="{00000000-0008-0000-0100-000015000000}"/>
            </a:ext>
          </a:extLst>
        </xdr:cNvPr>
        <xdr:cNvSpPr/>
      </xdr:nvSpPr>
      <xdr:spPr>
        <a:xfrm rot="5400000">
          <a:off x="895352" y="2666998"/>
          <a:ext cx="457196" cy="666750"/>
        </a:xfrm>
        <a:prstGeom prst="bentUpArrow">
          <a:avLst>
            <a:gd name="adj1" fmla="val 25727"/>
            <a:gd name="adj2" fmla="val 29215"/>
            <a:gd name="adj3" fmla="val 3086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4</xdr:row>
          <xdr:rowOff>28575</xdr:rowOff>
        </xdr:from>
        <xdr:to>
          <xdr:col>6</xdr:col>
          <xdr:colOff>0</xdr:colOff>
          <xdr:row>4</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xdr:row>
          <xdr:rowOff>28575</xdr:rowOff>
        </xdr:from>
        <xdr:to>
          <xdr:col>6</xdr:col>
          <xdr:colOff>0</xdr:colOff>
          <xdr:row>5</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49</xdr:col>
      <xdr:colOff>9526</xdr:colOff>
      <xdr:row>85</xdr:row>
      <xdr:rowOff>152400</xdr:rowOff>
    </xdr:from>
    <xdr:to>
      <xdr:col>50</xdr:col>
      <xdr:colOff>152401</xdr:colOff>
      <xdr:row>86</xdr:row>
      <xdr:rowOff>142875</xdr:rowOff>
    </xdr:to>
    <xdr:sp macro="" textlink="">
      <xdr:nvSpPr>
        <xdr:cNvPr id="6" name="矢印: 右 5">
          <a:extLst>
            <a:ext uri="{FF2B5EF4-FFF2-40B4-BE49-F238E27FC236}">
              <a16:creationId xmlns:a16="http://schemas.microsoft.com/office/drawing/2014/main" id="{00000000-0008-0000-0200-000006000000}"/>
            </a:ext>
          </a:extLst>
        </xdr:cNvPr>
        <xdr:cNvSpPr/>
      </xdr:nvSpPr>
      <xdr:spPr>
        <a:xfrm>
          <a:off x="7943851" y="16363950"/>
          <a:ext cx="304800"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14</xdr:row>
      <xdr:rowOff>9525</xdr:rowOff>
    </xdr:from>
    <xdr:to>
      <xdr:col>17</xdr:col>
      <xdr:colOff>133351</xdr:colOff>
      <xdr:row>15</xdr:row>
      <xdr:rowOff>0</xdr:rowOff>
    </xdr:to>
    <xdr:sp macro="" textlink="">
      <xdr:nvSpPr>
        <xdr:cNvPr id="7" name="矢印: 右 6">
          <a:extLst>
            <a:ext uri="{FF2B5EF4-FFF2-40B4-BE49-F238E27FC236}">
              <a16:creationId xmlns:a16="http://schemas.microsoft.com/office/drawing/2014/main" id="{00000000-0008-0000-0200-000007000000}"/>
            </a:ext>
          </a:extLst>
        </xdr:cNvPr>
        <xdr:cNvSpPr/>
      </xdr:nvSpPr>
      <xdr:spPr>
        <a:xfrm>
          <a:off x="2428875" y="161925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18</xdr:row>
      <xdr:rowOff>9525</xdr:rowOff>
    </xdr:from>
    <xdr:to>
      <xdr:col>25</xdr:col>
      <xdr:colOff>142876</xdr:colOff>
      <xdr:row>19</xdr:row>
      <xdr:rowOff>0</xdr:rowOff>
    </xdr:to>
    <xdr:sp macro="" textlink="">
      <xdr:nvSpPr>
        <xdr:cNvPr id="8" name="矢印: 右 7">
          <a:extLst>
            <a:ext uri="{FF2B5EF4-FFF2-40B4-BE49-F238E27FC236}">
              <a16:creationId xmlns:a16="http://schemas.microsoft.com/office/drawing/2014/main" id="{00000000-0008-0000-0200-000008000000}"/>
            </a:ext>
          </a:extLst>
        </xdr:cNvPr>
        <xdr:cNvSpPr/>
      </xdr:nvSpPr>
      <xdr:spPr>
        <a:xfrm>
          <a:off x="3733800" y="253365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23</xdr:row>
      <xdr:rowOff>9525</xdr:rowOff>
    </xdr:from>
    <xdr:to>
      <xdr:col>25</xdr:col>
      <xdr:colOff>133351</xdr:colOff>
      <xdr:row>24</xdr:row>
      <xdr:rowOff>0</xdr:rowOff>
    </xdr:to>
    <xdr:sp macro="" textlink="">
      <xdr:nvSpPr>
        <xdr:cNvPr id="9" name="矢印: 右 8">
          <a:extLst>
            <a:ext uri="{FF2B5EF4-FFF2-40B4-BE49-F238E27FC236}">
              <a16:creationId xmlns:a16="http://schemas.microsoft.com/office/drawing/2014/main" id="{00000000-0008-0000-0200-000009000000}"/>
            </a:ext>
          </a:extLst>
        </xdr:cNvPr>
        <xdr:cNvSpPr/>
      </xdr:nvSpPr>
      <xdr:spPr>
        <a:xfrm>
          <a:off x="3724275" y="379095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19</xdr:row>
      <xdr:rowOff>152399</xdr:rowOff>
    </xdr:from>
    <xdr:to>
      <xdr:col>25</xdr:col>
      <xdr:colOff>152400</xdr:colOff>
      <xdr:row>22</xdr:row>
      <xdr:rowOff>219073</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3724275" y="4133849"/>
          <a:ext cx="476250" cy="752474"/>
          <a:chOff x="3724275" y="10525125"/>
          <a:chExt cx="476250" cy="561978"/>
        </a:xfrm>
      </xdr:grpSpPr>
      <xdr:sp macro="" textlink="">
        <xdr:nvSpPr>
          <xdr:cNvPr id="11" name="矢印: 右 10">
            <a:extLst>
              <a:ext uri="{FF2B5EF4-FFF2-40B4-BE49-F238E27FC236}">
                <a16:creationId xmlns:a16="http://schemas.microsoft.com/office/drawing/2014/main" id="{00000000-0008-0000-0200-00000B000000}"/>
              </a:ext>
            </a:extLst>
          </xdr:cNvPr>
          <xdr:cNvSpPr/>
        </xdr:nvSpPr>
        <xdr:spPr>
          <a:xfrm>
            <a:off x="3724275" y="10525125"/>
            <a:ext cx="476250"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矢印: 上向き折線 11">
            <a:extLst>
              <a:ext uri="{FF2B5EF4-FFF2-40B4-BE49-F238E27FC236}">
                <a16:creationId xmlns:a16="http://schemas.microsoft.com/office/drawing/2014/main" id="{00000000-0008-0000-0200-00000C000000}"/>
              </a:ext>
            </a:extLst>
          </xdr:cNvPr>
          <xdr:cNvSpPr/>
        </xdr:nvSpPr>
        <xdr:spPr>
          <a:xfrm rot="5400000">
            <a:off x="3790948" y="10677527"/>
            <a:ext cx="400052" cy="419100"/>
          </a:xfrm>
          <a:prstGeom prst="bentUpArrow">
            <a:avLst>
              <a:gd name="adj1" fmla="val 15476"/>
              <a:gd name="adj2" fmla="val 25000"/>
              <a:gd name="adj3" fmla="val 40385"/>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0</xdr:colOff>
      <xdr:row>73</xdr:row>
      <xdr:rowOff>9525</xdr:rowOff>
    </xdr:from>
    <xdr:to>
      <xdr:col>16</xdr:col>
      <xdr:colOff>133351</xdr:colOff>
      <xdr:row>74</xdr:row>
      <xdr:rowOff>0</xdr:rowOff>
    </xdr:to>
    <xdr:sp macro="" textlink="">
      <xdr:nvSpPr>
        <xdr:cNvPr id="13" name="矢印: 右 12">
          <a:extLst>
            <a:ext uri="{FF2B5EF4-FFF2-40B4-BE49-F238E27FC236}">
              <a16:creationId xmlns:a16="http://schemas.microsoft.com/office/drawing/2014/main" id="{00000000-0008-0000-0200-00000D000000}"/>
            </a:ext>
          </a:extLst>
        </xdr:cNvPr>
        <xdr:cNvSpPr/>
      </xdr:nvSpPr>
      <xdr:spPr>
        <a:xfrm>
          <a:off x="2266950" y="13696950"/>
          <a:ext cx="457201" cy="276225"/>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46</xdr:row>
      <xdr:rowOff>0</xdr:rowOff>
    </xdr:from>
    <xdr:to>
      <xdr:col>31</xdr:col>
      <xdr:colOff>152400</xdr:colOff>
      <xdr:row>46</xdr:row>
      <xdr:rowOff>257174</xdr:rowOff>
    </xdr:to>
    <xdr:sp macro="" textlink="">
      <xdr:nvSpPr>
        <xdr:cNvPr id="14" name="矢印: 右 13">
          <a:extLst>
            <a:ext uri="{FF2B5EF4-FFF2-40B4-BE49-F238E27FC236}">
              <a16:creationId xmlns:a16="http://schemas.microsoft.com/office/drawing/2014/main" id="{00000000-0008-0000-0200-00000E000000}"/>
            </a:ext>
          </a:extLst>
        </xdr:cNvPr>
        <xdr:cNvSpPr/>
      </xdr:nvSpPr>
      <xdr:spPr>
        <a:xfrm>
          <a:off x="4695825" y="7800975"/>
          <a:ext cx="476250" cy="257174"/>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9525</xdr:colOff>
          <xdr:row>14</xdr:row>
          <xdr:rowOff>0</xdr:rowOff>
        </xdr:from>
        <xdr:to>
          <xdr:col>54</xdr:col>
          <xdr:colOff>152400</xdr:colOff>
          <xdr:row>15</xdr:row>
          <xdr:rowOff>276225</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14</xdr:row>
          <xdr:rowOff>28575</xdr:rowOff>
        </xdr:from>
        <xdr:to>
          <xdr:col>23</xdr:col>
          <xdr:colOff>0</xdr:colOff>
          <xdr:row>14</xdr:row>
          <xdr:rowOff>266700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xdr:row>
          <xdr:rowOff>28575</xdr:rowOff>
        </xdr:from>
        <xdr:to>
          <xdr:col>23</xdr:col>
          <xdr:colOff>0</xdr:colOff>
          <xdr:row>15</xdr:row>
          <xdr:rowOff>266700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0</xdr:rowOff>
        </xdr:from>
        <xdr:to>
          <xdr:col>23</xdr:col>
          <xdr:colOff>0</xdr:colOff>
          <xdr:row>24</xdr:row>
          <xdr:rowOff>57150</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47625</xdr:rowOff>
        </xdr:from>
        <xdr:to>
          <xdr:col>9</xdr:col>
          <xdr:colOff>152400</xdr:colOff>
          <xdr:row>18</xdr:row>
          <xdr:rowOff>257175</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47625</xdr:rowOff>
        </xdr:from>
        <xdr:to>
          <xdr:col>9</xdr:col>
          <xdr:colOff>152400</xdr:colOff>
          <xdr:row>20</xdr:row>
          <xdr:rowOff>85725</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47625</xdr:rowOff>
        </xdr:from>
        <xdr:to>
          <xdr:col>9</xdr:col>
          <xdr:colOff>152400</xdr:colOff>
          <xdr:row>23</xdr:row>
          <xdr:rowOff>257175</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xdr:row>
          <xdr:rowOff>9525</xdr:rowOff>
        </xdr:from>
        <xdr:to>
          <xdr:col>49</xdr:col>
          <xdr:colOff>9525</xdr:colOff>
          <xdr:row>24</xdr:row>
          <xdr:rowOff>66675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18</xdr:row>
          <xdr:rowOff>38100</xdr:rowOff>
        </xdr:from>
        <xdr:to>
          <xdr:col>31</xdr:col>
          <xdr:colOff>66675</xdr:colOff>
          <xdr:row>18</xdr:row>
          <xdr:rowOff>276225</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19</xdr:row>
          <xdr:rowOff>38100</xdr:rowOff>
        </xdr:from>
        <xdr:to>
          <xdr:col>31</xdr:col>
          <xdr:colOff>66675</xdr:colOff>
          <xdr:row>19</xdr:row>
          <xdr:rowOff>304800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22</xdr:row>
          <xdr:rowOff>38100</xdr:rowOff>
        </xdr:from>
        <xdr:to>
          <xdr:col>31</xdr:col>
          <xdr:colOff>66675</xdr:colOff>
          <xdr:row>24</xdr:row>
          <xdr:rowOff>0</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48</xdr:row>
          <xdr:rowOff>19050</xdr:rowOff>
        </xdr:from>
        <xdr:to>
          <xdr:col>15</xdr:col>
          <xdr:colOff>95250</xdr:colOff>
          <xdr:row>49</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xdr:row>
          <xdr:rowOff>19050</xdr:rowOff>
        </xdr:from>
        <xdr:to>
          <xdr:col>22</xdr:col>
          <xdr:colOff>95250</xdr:colOff>
          <xdr:row>49</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48</xdr:row>
          <xdr:rowOff>19050</xdr:rowOff>
        </xdr:from>
        <xdr:to>
          <xdr:col>28</xdr:col>
          <xdr:colOff>95250</xdr:colOff>
          <xdr:row>49</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28575</xdr:rowOff>
        </xdr:from>
        <xdr:to>
          <xdr:col>9</xdr:col>
          <xdr:colOff>95250</xdr:colOff>
          <xdr:row>68</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28575</xdr:rowOff>
        </xdr:from>
        <xdr:to>
          <xdr:col>9</xdr:col>
          <xdr:colOff>95250</xdr:colOff>
          <xdr:row>69</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80</xdr:row>
          <xdr:rowOff>28575</xdr:rowOff>
        </xdr:from>
        <xdr:to>
          <xdr:col>9</xdr:col>
          <xdr:colOff>104775</xdr:colOff>
          <xdr:row>80</xdr:row>
          <xdr:rowOff>266700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81</xdr:row>
          <xdr:rowOff>28575</xdr:rowOff>
        </xdr:from>
        <xdr:to>
          <xdr:col>9</xdr:col>
          <xdr:colOff>104775</xdr:colOff>
          <xdr:row>81</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72</xdr:row>
          <xdr:rowOff>114300</xdr:rowOff>
        </xdr:from>
        <xdr:to>
          <xdr:col>49</xdr:col>
          <xdr:colOff>9525</xdr:colOff>
          <xdr:row>75</xdr:row>
          <xdr:rowOff>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73</xdr:row>
          <xdr:rowOff>28575</xdr:rowOff>
        </xdr:from>
        <xdr:to>
          <xdr:col>22</xdr:col>
          <xdr:colOff>57150</xdr:colOff>
          <xdr:row>73</xdr:row>
          <xdr:rowOff>266700</xdr:rowOff>
        </xdr:to>
        <xdr:sp macro="" textlink="">
          <xdr:nvSpPr>
            <xdr:cNvPr id="3092" name="Option Butto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74</xdr:row>
          <xdr:rowOff>28575</xdr:rowOff>
        </xdr:from>
        <xdr:to>
          <xdr:col>22</xdr:col>
          <xdr:colOff>57150</xdr:colOff>
          <xdr:row>74</xdr:row>
          <xdr:rowOff>266700</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142875</xdr:colOff>
      <xdr:row>6</xdr:row>
      <xdr:rowOff>0</xdr:rowOff>
    </xdr:from>
    <xdr:to>
      <xdr:col>9</xdr:col>
      <xdr:colOff>0</xdr:colOff>
      <xdr:row>7</xdr:row>
      <xdr:rowOff>276221</xdr:rowOff>
    </xdr:to>
    <xdr:sp macro="" textlink="">
      <xdr:nvSpPr>
        <xdr:cNvPr id="15" name="矢印: 上向き折線 14">
          <a:extLst>
            <a:ext uri="{FF2B5EF4-FFF2-40B4-BE49-F238E27FC236}">
              <a16:creationId xmlns:a16="http://schemas.microsoft.com/office/drawing/2014/main" id="{00000000-0008-0000-0200-00000F000000}"/>
            </a:ext>
          </a:extLst>
        </xdr:cNvPr>
        <xdr:cNvSpPr/>
      </xdr:nvSpPr>
      <xdr:spPr>
        <a:xfrm rot="5400000">
          <a:off x="938214" y="1357311"/>
          <a:ext cx="371471" cy="666750"/>
        </a:xfrm>
        <a:prstGeom prst="bentUpArrow">
          <a:avLst>
            <a:gd name="adj1" fmla="val 25727"/>
            <a:gd name="adj2" fmla="val 29215"/>
            <a:gd name="adj3" fmla="val 3086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4</xdr:row>
          <xdr:rowOff>66675</xdr:rowOff>
        </xdr:from>
        <xdr:to>
          <xdr:col>6</xdr:col>
          <xdr:colOff>28575</xdr:colOff>
          <xdr:row>5</xdr:row>
          <xdr:rowOff>85725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2" Type="http://schemas.openxmlformats.org/officeDocument/2006/relationships/drawing" Target="../drawings/drawing3.xml"/><Relationship Id="rId16" Type="http://schemas.openxmlformats.org/officeDocument/2006/relationships/ctrlProp" Target="../ctrlProps/ctrlProp72.xml"/><Relationship Id="rId20" Type="http://schemas.openxmlformats.org/officeDocument/2006/relationships/ctrlProp" Target="../ctrlProps/ctrlProp76.xml"/><Relationship Id="rId1" Type="http://schemas.openxmlformats.org/officeDocument/2006/relationships/printerSettings" Target="../printerSettings/printerSettings3.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10" Type="http://schemas.openxmlformats.org/officeDocument/2006/relationships/ctrlProp" Target="../ctrlProps/ctrlProp66.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C2F37-462A-4416-AEDD-2061EA5C4283}">
  <sheetPr>
    <pageSetUpPr fitToPage="1"/>
  </sheetPr>
  <dimension ref="A1:BN131"/>
  <sheetViews>
    <sheetView tabSelected="1" view="pageBreakPreview" zoomScaleNormal="100" zoomScaleSheetLayoutView="100" workbookViewId="0">
      <pane ySplit="1" topLeftCell="A2" activePane="bottomLeft" state="frozen"/>
      <selection sqref="A1:AW1"/>
      <selection pane="bottomLeft" activeCell="AT2" sqref="AT2:AX2"/>
    </sheetView>
  </sheetViews>
  <sheetFormatPr defaultRowHeight="13.5" x14ac:dyDescent="0.15"/>
  <cols>
    <col min="1" max="56" width="2.125" style="2" customWidth="1"/>
    <col min="57" max="57" width="9" style="3" customWidth="1"/>
    <col min="58" max="64" width="9" style="3" hidden="1" customWidth="1"/>
    <col min="65" max="65" width="9" style="4" hidden="1" customWidth="1"/>
    <col min="66" max="66" width="9" style="2" hidden="1" customWidth="1"/>
    <col min="67" max="16384" width="9" style="2"/>
  </cols>
  <sheetData>
    <row r="1" spans="1:65" ht="24" customHeight="1" x14ac:dyDescent="0.15">
      <c r="A1" s="159" t="s">
        <v>263</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8" t="s">
        <v>265</v>
      </c>
      <c r="AY1" s="158"/>
      <c r="AZ1" s="158"/>
      <c r="BA1" s="158"/>
      <c r="BB1" s="158"/>
      <c r="BC1" s="158"/>
      <c r="BD1" s="158"/>
      <c r="BF1" s="4" t="s">
        <v>36</v>
      </c>
    </row>
    <row r="2" spans="1:65" ht="25.5" customHeight="1" x14ac:dyDescent="0.15">
      <c r="B2" s="115" t="s">
        <v>157</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53"/>
      <c r="AK2" s="153"/>
      <c r="AL2" s="153"/>
      <c r="AM2" s="153"/>
      <c r="AN2" s="153"/>
      <c r="AO2" s="154"/>
      <c r="AP2" s="154"/>
      <c r="AQ2" s="154"/>
      <c r="AR2" s="154"/>
      <c r="AS2" s="154"/>
      <c r="AT2" s="153"/>
      <c r="AU2" s="153"/>
      <c r="AV2" s="153"/>
      <c r="AW2" s="153"/>
      <c r="AX2" s="153"/>
      <c r="AY2" s="118"/>
      <c r="AZ2" s="118"/>
      <c r="BA2" s="118"/>
      <c r="BB2" s="118"/>
      <c r="BC2" s="118"/>
      <c r="BE2" s="60"/>
      <c r="BF2" s="60"/>
      <c r="BG2" s="60"/>
    </row>
    <row r="3" spans="1:65"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row>
    <row r="4" spans="1:65" ht="14.25" thickBot="1" x14ac:dyDescent="0.2">
      <c r="A4" s="4"/>
      <c r="B4" s="77" t="s">
        <v>0</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9"/>
      <c r="BD4" s="4"/>
      <c r="BF4" s="64"/>
      <c r="BG4" s="64"/>
      <c r="BH4" s="64"/>
      <c r="BI4" s="64"/>
      <c r="BJ4" s="64"/>
      <c r="BK4" s="64"/>
    </row>
    <row r="5" spans="1:65" ht="22.5" customHeight="1" thickBot="1" x14ac:dyDescent="0.2">
      <c r="A5" s="4"/>
      <c r="B5" s="96"/>
      <c r="C5" s="145"/>
      <c r="D5" s="152" t="s">
        <v>264</v>
      </c>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4"/>
      <c r="BF5" s="27" t="s">
        <v>37</v>
      </c>
      <c r="BG5" s="60" t="s">
        <v>38</v>
      </c>
      <c r="BH5" s="64"/>
      <c r="BI5" s="64"/>
      <c r="BJ5" s="64"/>
      <c r="BK5" s="64"/>
    </row>
    <row r="6" spans="1:65" ht="22.5" customHeight="1" x14ac:dyDescent="0.15">
      <c r="A6" s="4"/>
      <c r="B6" s="96"/>
      <c r="C6" s="97"/>
      <c r="D6" s="151" t="s">
        <v>196</v>
      </c>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40"/>
      <c r="BD6" s="4"/>
      <c r="BF6" s="61" t="s">
        <v>39</v>
      </c>
      <c r="BG6" s="60" t="s">
        <v>40</v>
      </c>
    </row>
    <row r="7" spans="1:65" ht="14.25"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1:65" ht="25.5" customHeight="1" thickBot="1" x14ac:dyDescent="0.2">
      <c r="A8" s="4"/>
      <c r="B8" s="115" t="s">
        <v>162</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53"/>
      <c r="AK8" s="153"/>
      <c r="AL8" s="153"/>
      <c r="AM8" s="153"/>
      <c r="AN8" s="153"/>
      <c r="AO8" s="154"/>
      <c r="AP8" s="154"/>
      <c r="AQ8" s="154"/>
      <c r="AR8" s="154"/>
      <c r="AS8" s="154"/>
      <c r="AT8" s="153"/>
      <c r="AU8" s="153"/>
      <c r="AV8" s="153"/>
      <c r="AW8" s="153"/>
      <c r="AX8" s="153"/>
      <c r="AY8" s="118"/>
      <c r="AZ8" s="118"/>
      <c r="BA8" s="118"/>
      <c r="BB8" s="118"/>
      <c r="BC8" s="118"/>
      <c r="BD8" s="4"/>
      <c r="BF8" s="54" t="s">
        <v>158</v>
      </c>
      <c r="BG8" s="55"/>
      <c r="BH8" s="3" t="s">
        <v>161</v>
      </c>
    </row>
    <row r="9" spans="1:65" s="57" customFormat="1" ht="12" x14ac:dyDescent="0.1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M9" s="33"/>
    </row>
    <row r="10" spans="1:65" s="3" customFormat="1" ht="13.5" customHeight="1" x14ac:dyDescent="0.15">
      <c r="A10" s="4"/>
      <c r="B10" s="137" t="s">
        <v>200</v>
      </c>
      <c r="C10" s="137"/>
      <c r="D10" s="137"/>
      <c r="E10" s="137"/>
      <c r="F10" s="137"/>
      <c r="G10" s="137"/>
      <c r="H10" s="137"/>
      <c r="I10" s="137"/>
      <c r="J10" s="137"/>
      <c r="K10" s="137"/>
      <c r="L10" s="137"/>
      <c r="M10" s="137"/>
      <c r="N10" s="137"/>
      <c r="O10" s="163" t="s">
        <v>201</v>
      </c>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5"/>
      <c r="AP10" s="78" t="s">
        <v>163</v>
      </c>
      <c r="AQ10" s="78"/>
      <c r="AR10" s="78"/>
      <c r="AS10" s="78"/>
      <c r="AT10" s="78"/>
      <c r="AU10" s="78"/>
      <c r="AV10" s="79"/>
      <c r="AW10" s="77" t="s">
        <v>160</v>
      </c>
      <c r="AX10" s="78"/>
      <c r="AY10" s="78"/>
      <c r="AZ10" s="78"/>
      <c r="BA10" s="78"/>
      <c r="BB10" s="78"/>
      <c r="BC10" s="79"/>
      <c r="BD10" s="4"/>
      <c r="BF10" s="30" t="s">
        <v>225</v>
      </c>
      <c r="BG10" s="56" t="s">
        <v>228</v>
      </c>
      <c r="BH10" s="57"/>
      <c r="BI10" s="57"/>
      <c r="BJ10" s="57"/>
      <c r="BK10" s="57"/>
      <c r="BL10" s="57"/>
      <c r="BM10" s="57"/>
    </row>
    <row r="11" spans="1:65" s="3" customFormat="1" ht="45" customHeight="1" x14ac:dyDescent="0.15">
      <c r="A11" s="4"/>
      <c r="B11" s="177"/>
      <c r="C11" s="178"/>
      <c r="D11" s="177" t="s">
        <v>197</v>
      </c>
      <c r="E11" s="144"/>
      <c r="F11" s="161" t="s">
        <v>198</v>
      </c>
      <c r="G11" s="161"/>
      <c r="H11" s="161"/>
      <c r="I11" s="161"/>
      <c r="J11" s="161"/>
      <c r="K11" s="161"/>
      <c r="L11" s="161"/>
      <c r="M11" s="161"/>
      <c r="N11" s="162"/>
      <c r="O11" s="166" t="s">
        <v>202</v>
      </c>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74" t="s">
        <v>229</v>
      </c>
      <c r="AQ11" s="175"/>
      <c r="AR11" s="175"/>
      <c r="AS11" s="175"/>
      <c r="AT11" s="175"/>
      <c r="AU11" s="175"/>
      <c r="AV11" s="176"/>
      <c r="AW11" s="169" t="str">
        <f>'賃上げ②（済）'!AZ129</f>
        <v>自動判定</v>
      </c>
      <c r="AX11" s="170"/>
      <c r="AY11" s="170"/>
      <c r="AZ11" s="170"/>
      <c r="BA11" s="170"/>
      <c r="BB11" s="170"/>
      <c r="BC11" s="171"/>
      <c r="BD11" s="4"/>
      <c r="BF11" s="30">
        <v>0</v>
      </c>
      <c r="BG11" s="56">
        <f>IF(AW11="該当",TRUE,IF(AW11="非該当",FALSE,0))</f>
        <v>0</v>
      </c>
      <c r="BH11" s="57"/>
      <c r="BI11" s="56">
        <v>1</v>
      </c>
      <c r="BJ11" s="56" t="s">
        <v>198</v>
      </c>
      <c r="BK11" s="57"/>
      <c r="BL11" s="57"/>
      <c r="BM11" s="57"/>
    </row>
    <row r="12" spans="1:65" s="3" customFormat="1" ht="45" customHeight="1" x14ac:dyDescent="0.15">
      <c r="A12" s="4"/>
      <c r="B12" s="177"/>
      <c r="C12" s="178"/>
      <c r="D12" s="177" t="s">
        <v>203</v>
      </c>
      <c r="E12" s="144"/>
      <c r="F12" s="161" t="s">
        <v>204</v>
      </c>
      <c r="G12" s="161"/>
      <c r="H12" s="161"/>
      <c r="I12" s="161"/>
      <c r="J12" s="161"/>
      <c r="K12" s="161"/>
      <c r="L12" s="161"/>
      <c r="M12" s="161"/>
      <c r="N12" s="162"/>
      <c r="O12" s="167" t="s">
        <v>205</v>
      </c>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8"/>
      <c r="AP12" s="172" t="s">
        <v>241</v>
      </c>
      <c r="AQ12" s="172"/>
      <c r="AR12" s="172"/>
      <c r="AS12" s="172"/>
      <c r="AT12" s="172"/>
      <c r="AU12" s="172"/>
      <c r="AV12" s="172"/>
      <c r="AW12" s="173" t="str">
        <f>'賃上げ③（予定）'!AZ86</f>
        <v>自動判定</v>
      </c>
      <c r="AX12" s="173"/>
      <c r="AY12" s="173"/>
      <c r="AZ12" s="173"/>
      <c r="BA12" s="173"/>
      <c r="BB12" s="173"/>
      <c r="BC12" s="173"/>
      <c r="BD12" s="4"/>
      <c r="BF12" s="57"/>
      <c r="BG12" s="56">
        <f>IF(AW12="該当",TRUE,IF(AW12="非該当",FALSE,0))</f>
        <v>0</v>
      </c>
      <c r="BH12" s="57"/>
      <c r="BI12" s="56">
        <v>2</v>
      </c>
      <c r="BJ12" s="56" t="s">
        <v>226</v>
      </c>
      <c r="BK12" s="57"/>
      <c r="BL12" s="57"/>
      <c r="BM12" s="57"/>
    </row>
    <row r="13" spans="1:65" s="3" customFormat="1" ht="13.5"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I13" s="56">
        <v>0</v>
      </c>
      <c r="BJ13" s="56" t="s">
        <v>227</v>
      </c>
      <c r="BM13" s="4"/>
    </row>
    <row r="14" spans="1:65" s="3" customFormat="1" ht="13.5" customHeight="1" x14ac:dyDescent="0.15">
      <c r="A14" s="4"/>
      <c r="B14" s="4"/>
      <c r="C14" s="4"/>
      <c r="D14" s="4"/>
      <c r="E14" s="4"/>
      <c r="F14" s="4"/>
      <c r="G14" s="4"/>
      <c r="H14" s="4"/>
      <c r="I14" s="4"/>
      <c r="J14" s="4"/>
      <c r="K14" s="4"/>
      <c r="L14" s="77" t="s">
        <v>206</v>
      </c>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9"/>
      <c r="AW14" s="4"/>
      <c r="AX14" s="4"/>
      <c r="AY14" s="4"/>
      <c r="AZ14" s="4"/>
      <c r="BA14" s="4"/>
      <c r="BB14" s="4"/>
      <c r="BC14" s="4"/>
      <c r="BD14" s="4"/>
      <c r="BF14" s="10" t="s">
        <v>164</v>
      </c>
      <c r="BJ14" s="4"/>
      <c r="BM14" s="4"/>
    </row>
    <row r="15" spans="1:65" s="3" customFormat="1" ht="34.5" customHeight="1" x14ac:dyDescent="0.15">
      <c r="A15" s="4"/>
      <c r="B15" s="4"/>
      <c r="C15" s="4"/>
      <c r="D15" s="4"/>
      <c r="E15" s="4"/>
      <c r="F15" s="4"/>
      <c r="G15" s="4"/>
      <c r="H15" s="4"/>
      <c r="I15" s="4"/>
      <c r="J15" s="4"/>
      <c r="K15" s="4"/>
      <c r="L15" s="185" t="str">
        <f>VLOOKUP(BF15,BI11:BJ13,2,FALSE)</f>
        <v>自動判定</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7"/>
      <c r="AW15" s="4"/>
      <c r="AX15" s="4"/>
      <c r="AY15" s="4"/>
      <c r="AZ15" s="4"/>
      <c r="BA15" s="4"/>
      <c r="BB15" s="4"/>
      <c r="BC15" s="4"/>
      <c r="BD15" s="4"/>
      <c r="BF15" s="10">
        <f>IF(AND(BF11=1,BG11=TRUE),1,IF(AND(BF11=2,BG12=TRUE),2,0))</f>
        <v>0</v>
      </c>
      <c r="BJ15" s="4"/>
      <c r="BM15" s="4"/>
    </row>
    <row r="16" spans="1:65" s="3" customFormat="1" ht="12.75" thickBo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M16" s="4"/>
    </row>
    <row r="17" spans="1:65" ht="25.5" customHeight="1" thickBot="1" x14ac:dyDescent="0.2">
      <c r="A17" s="4"/>
      <c r="B17" s="115" t="s">
        <v>165</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53"/>
      <c r="AK17" s="153"/>
      <c r="AL17" s="153"/>
      <c r="AM17" s="153"/>
      <c r="AN17" s="153"/>
      <c r="AO17" s="154"/>
      <c r="AP17" s="154"/>
      <c r="AQ17" s="154"/>
      <c r="AR17" s="154"/>
      <c r="AS17" s="154"/>
      <c r="AT17" s="153"/>
      <c r="AU17" s="153"/>
      <c r="AV17" s="153"/>
      <c r="AW17" s="153"/>
      <c r="AX17" s="153"/>
      <c r="AY17" s="118"/>
      <c r="AZ17" s="118"/>
      <c r="BA17" s="118"/>
      <c r="BB17" s="118"/>
      <c r="BC17" s="118"/>
      <c r="BD17" s="4"/>
      <c r="BF17" s="54" t="s">
        <v>158</v>
      </c>
      <c r="BG17" s="55">
        <f>IF(OR(BF15=1,BF15=2),TRUE,IF(BF15=3,FALSE,0))</f>
        <v>0</v>
      </c>
      <c r="BH17" s="3" t="s">
        <v>161</v>
      </c>
    </row>
    <row r="18" spans="1:65" s="57" customFormat="1" ht="12" x14ac:dyDescent="0.15">
      <c r="A18" s="73"/>
      <c r="B18" s="75" t="s">
        <v>242</v>
      </c>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3"/>
      <c r="BM18" s="73"/>
    </row>
    <row r="19" spans="1:65" s="57" customFormat="1" ht="13.5" customHeight="1" x14ac:dyDescent="0.15">
      <c r="A19" s="73"/>
      <c r="B19" s="87" t="s">
        <v>245</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9"/>
      <c r="AW19" s="87" t="s">
        <v>248</v>
      </c>
      <c r="AX19" s="88"/>
      <c r="AY19" s="88"/>
      <c r="AZ19" s="88"/>
      <c r="BA19" s="88"/>
      <c r="BB19" s="88"/>
      <c r="BC19" s="89"/>
      <c r="BD19" s="73"/>
      <c r="BF19" s="56"/>
      <c r="BM19" s="73"/>
    </row>
    <row r="20" spans="1:65" s="57" customFormat="1" ht="27" customHeight="1" x14ac:dyDescent="0.15">
      <c r="A20" s="73"/>
      <c r="B20" s="156"/>
      <c r="C20" s="157"/>
      <c r="D20" s="149" t="s">
        <v>244</v>
      </c>
      <c r="E20" s="155"/>
      <c r="F20" s="155"/>
      <c r="G20" s="147" t="s">
        <v>243</v>
      </c>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8"/>
      <c r="AW20" s="149" t="s">
        <v>249</v>
      </c>
      <c r="AX20" s="155"/>
      <c r="AY20" s="155"/>
      <c r="AZ20" s="155"/>
      <c r="BA20" s="155"/>
      <c r="BB20" s="155"/>
      <c r="BC20" s="150"/>
      <c r="BD20" s="73"/>
      <c r="BF20" s="56">
        <v>0</v>
      </c>
      <c r="BM20" s="73"/>
    </row>
    <row r="21" spans="1:65" s="57" customFormat="1" ht="27" customHeight="1" x14ac:dyDescent="0.15">
      <c r="A21" s="73"/>
      <c r="B21" s="149"/>
      <c r="C21" s="150"/>
      <c r="D21" s="149" t="s">
        <v>246</v>
      </c>
      <c r="E21" s="155"/>
      <c r="F21" s="155"/>
      <c r="G21" s="147" t="s">
        <v>247</v>
      </c>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8"/>
      <c r="AW21" s="149" t="s">
        <v>250</v>
      </c>
      <c r="AX21" s="155"/>
      <c r="AY21" s="155"/>
      <c r="AZ21" s="155"/>
      <c r="BA21" s="155"/>
      <c r="BB21" s="155"/>
      <c r="BC21" s="150"/>
      <c r="BD21" s="73"/>
      <c r="BM21" s="73"/>
    </row>
    <row r="22" spans="1:65" s="3" customFormat="1" ht="12" x14ac:dyDescent="0.15">
      <c r="A22" s="4"/>
      <c r="B22" s="4" t="s">
        <v>252</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M22" s="4"/>
    </row>
    <row r="23" spans="1:65" s="57" customFormat="1" ht="12.75" thickBot="1" x14ac:dyDescent="0.2">
      <c r="A23" s="73"/>
      <c r="B23" s="73"/>
      <c r="C23" s="73"/>
      <c r="D23" s="73" t="s">
        <v>251</v>
      </c>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M23" s="73"/>
    </row>
    <row r="24" spans="1:65" s="3" customFormat="1" ht="13.5" customHeight="1" x14ac:dyDescent="0.15">
      <c r="A24" s="4"/>
      <c r="B24" s="25"/>
      <c r="C24" s="25"/>
      <c r="D24" s="25"/>
      <c r="E24" s="77" t="s">
        <v>0</v>
      </c>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9"/>
      <c r="BD24" s="4"/>
      <c r="BF24" s="28" t="s">
        <v>166</v>
      </c>
      <c r="BG24" s="29" t="s">
        <v>167</v>
      </c>
      <c r="BH24" s="29" t="s">
        <v>168</v>
      </c>
      <c r="BI24" s="10" t="s">
        <v>169</v>
      </c>
      <c r="BM24" s="4"/>
    </row>
    <row r="25" spans="1:65" s="3" customFormat="1" ht="24" customHeight="1" thickBot="1" x14ac:dyDescent="0.2">
      <c r="A25" s="4"/>
      <c r="B25" s="25"/>
      <c r="C25" s="25"/>
      <c r="D25" s="74"/>
      <c r="E25" s="82"/>
      <c r="F25" s="83"/>
      <c r="G25" s="80" t="s">
        <v>253</v>
      </c>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1"/>
      <c r="BD25" s="4"/>
      <c r="BF25" s="31" t="b">
        <f>IF(AND(BG25=TRUE,BH25=TRUE,BI25=TRUE),TRUE,FALSE)</f>
        <v>0</v>
      </c>
      <c r="BG25" s="29" t="b">
        <v>0</v>
      </c>
      <c r="BH25" s="10" t="b">
        <v>0</v>
      </c>
      <c r="BI25" s="10" t="b">
        <v>0</v>
      </c>
      <c r="BM25" s="4"/>
    </row>
    <row r="26" spans="1:65" x14ac:dyDescent="0.15">
      <c r="A26" s="4"/>
      <c r="B26" s="4"/>
      <c r="C26" s="4"/>
      <c r="D26" s="73" t="s">
        <v>254</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row>
    <row r="27" spans="1:65" x14ac:dyDescent="0.15">
      <c r="A27" s="4"/>
      <c r="B27" s="25"/>
      <c r="C27" s="25"/>
      <c r="D27" s="25"/>
      <c r="E27" s="77" t="s">
        <v>0</v>
      </c>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9"/>
      <c r="BD27" s="4"/>
    </row>
    <row r="28" spans="1:65" ht="24" customHeight="1" x14ac:dyDescent="0.15">
      <c r="A28" s="4"/>
      <c r="B28" s="25"/>
      <c r="C28" s="25"/>
      <c r="D28" s="74"/>
      <c r="E28" s="82"/>
      <c r="F28" s="83"/>
      <c r="G28" s="80" t="s">
        <v>170</v>
      </c>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1"/>
      <c r="BD28" s="4"/>
    </row>
    <row r="29" spans="1:65" s="1" customFormat="1" ht="24" customHeight="1" x14ac:dyDescent="0.15">
      <c r="A29" s="4"/>
      <c r="B29" s="25"/>
      <c r="C29" s="25"/>
      <c r="D29" s="74"/>
      <c r="E29" s="82"/>
      <c r="F29" s="83"/>
      <c r="G29" s="80" t="s">
        <v>171</v>
      </c>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1"/>
      <c r="BD29" s="4"/>
      <c r="BE29" s="3"/>
      <c r="BF29" s="3"/>
      <c r="BG29" s="3"/>
      <c r="BH29" s="3"/>
      <c r="BI29" s="3"/>
      <c r="BJ29" s="3"/>
      <c r="BK29" s="3"/>
      <c r="BL29" s="3"/>
      <c r="BM29" s="4"/>
    </row>
    <row r="30" spans="1:65" x14ac:dyDescent="0.15">
      <c r="A30" s="4"/>
      <c r="B30" s="75" t="s">
        <v>256</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188"/>
      <c r="AU30" s="188"/>
      <c r="AV30" s="188"/>
      <c r="AW30" s="188"/>
      <c r="AX30" s="188"/>
      <c r="AY30" s="188"/>
      <c r="AZ30" s="188"/>
      <c r="BA30" s="188"/>
      <c r="BB30" s="188"/>
      <c r="BC30" s="188"/>
      <c r="BD30" s="4"/>
    </row>
    <row r="31" spans="1:65" x14ac:dyDescent="0.15">
      <c r="A31" s="73"/>
      <c r="B31" s="75"/>
      <c r="C31" s="75"/>
      <c r="D31" s="75" t="s">
        <v>255</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6"/>
      <c r="AU31" s="76"/>
      <c r="AV31" s="76"/>
      <c r="AW31" s="76"/>
      <c r="AX31" s="76"/>
      <c r="AY31" s="76"/>
      <c r="AZ31" s="76"/>
      <c r="BA31" s="76"/>
      <c r="BB31" s="76"/>
      <c r="BC31" s="76"/>
      <c r="BD31" s="73"/>
      <c r="BE31" s="57"/>
      <c r="BF31" s="57"/>
      <c r="BG31" s="57"/>
      <c r="BH31" s="57"/>
      <c r="BI31" s="57"/>
      <c r="BJ31" s="57"/>
      <c r="BK31" s="57"/>
      <c r="BL31" s="57"/>
      <c r="BM31" s="73"/>
    </row>
    <row r="32" spans="1:65" x14ac:dyDescent="0.15">
      <c r="A32" s="73"/>
      <c r="B32" s="75"/>
      <c r="C32" s="75"/>
      <c r="D32" s="75" t="s">
        <v>257</v>
      </c>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6"/>
      <c r="AU32" s="76"/>
      <c r="AV32" s="76"/>
      <c r="AW32" s="76"/>
      <c r="AX32" s="76"/>
      <c r="AY32" s="76"/>
      <c r="AZ32" s="76"/>
      <c r="BA32" s="76"/>
      <c r="BB32" s="76"/>
      <c r="BC32" s="76"/>
      <c r="BD32" s="73"/>
      <c r="BE32" s="57"/>
      <c r="BF32" s="57"/>
      <c r="BG32" s="57"/>
      <c r="BH32" s="57"/>
      <c r="BI32" s="57"/>
      <c r="BJ32" s="57"/>
      <c r="BK32" s="57"/>
      <c r="BL32" s="57"/>
      <c r="BM32" s="73"/>
    </row>
    <row r="33" spans="1:65" x14ac:dyDescent="0.15">
      <c r="A33" s="73"/>
      <c r="B33" s="75"/>
      <c r="C33" s="75"/>
      <c r="D33" s="75"/>
      <c r="E33" s="87" t="s">
        <v>259</v>
      </c>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9"/>
      <c r="BD33" s="73"/>
      <c r="BE33" s="57"/>
      <c r="BF33" s="57"/>
      <c r="BG33" s="57"/>
      <c r="BH33" s="57"/>
      <c r="BI33" s="57"/>
      <c r="BJ33" s="57"/>
      <c r="BK33" s="57"/>
      <c r="BL33" s="57"/>
      <c r="BM33" s="73"/>
    </row>
    <row r="34" spans="1:65" ht="60" customHeight="1" x14ac:dyDescent="0.15">
      <c r="A34" s="73"/>
      <c r="B34" s="75"/>
      <c r="C34" s="75"/>
      <c r="D34" s="75"/>
      <c r="E34" s="84"/>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6"/>
      <c r="BD34" s="73"/>
      <c r="BE34" s="57"/>
      <c r="BF34" s="57"/>
      <c r="BG34" s="57"/>
      <c r="BH34" s="57"/>
      <c r="BI34" s="57"/>
      <c r="BJ34" s="57"/>
      <c r="BK34" s="57"/>
      <c r="BL34" s="57"/>
      <c r="BM34" s="73"/>
    </row>
    <row r="35" spans="1:65" x14ac:dyDescent="0.15">
      <c r="A35" s="73"/>
      <c r="B35" s="75"/>
      <c r="C35" s="75"/>
      <c r="D35" s="75" t="s">
        <v>258</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6"/>
      <c r="AU35" s="76"/>
      <c r="AV35" s="76"/>
      <c r="AW35" s="76"/>
      <c r="AX35" s="76"/>
      <c r="AY35" s="76"/>
      <c r="AZ35" s="76"/>
      <c r="BA35" s="76"/>
      <c r="BB35" s="76"/>
      <c r="BC35" s="76"/>
      <c r="BD35" s="73"/>
      <c r="BE35" s="57"/>
      <c r="BF35" s="57"/>
      <c r="BG35" s="57"/>
      <c r="BH35" s="57"/>
      <c r="BI35" s="57"/>
      <c r="BJ35" s="57"/>
      <c r="BK35" s="57"/>
      <c r="BL35" s="57"/>
      <c r="BM35" s="73"/>
    </row>
    <row r="36" spans="1:65" x14ac:dyDescent="0.15">
      <c r="A36" s="73"/>
      <c r="B36" s="75"/>
      <c r="C36" s="75"/>
      <c r="D36" s="75"/>
      <c r="E36" s="87" t="s">
        <v>0</v>
      </c>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9"/>
      <c r="BD36" s="73"/>
      <c r="BE36" s="57"/>
      <c r="BF36" s="57"/>
      <c r="BG36" s="57"/>
      <c r="BH36" s="57"/>
      <c r="BI36" s="57"/>
      <c r="BJ36" s="57"/>
      <c r="BK36" s="57"/>
      <c r="BL36" s="57"/>
      <c r="BM36" s="73"/>
    </row>
    <row r="37" spans="1:65" ht="24" customHeight="1" x14ac:dyDescent="0.15">
      <c r="A37" s="73"/>
      <c r="B37" s="75"/>
      <c r="C37" s="75"/>
      <c r="D37" s="75"/>
      <c r="E37" s="149"/>
      <c r="F37" s="150"/>
      <c r="G37" s="189" t="s">
        <v>171</v>
      </c>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90"/>
      <c r="BD37" s="73"/>
      <c r="BE37" s="57"/>
      <c r="BF37" s="57"/>
      <c r="BG37" s="57"/>
      <c r="BH37" s="57"/>
      <c r="BI37" s="57"/>
      <c r="BJ37" s="57"/>
      <c r="BK37" s="57"/>
      <c r="BL37" s="57"/>
      <c r="BM37" s="73"/>
    </row>
    <row r="38" spans="1:65" x14ac:dyDescent="0.15">
      <c r="A38" s="73"/>
      <c r="B38" s="75"/>
      <c r="C38" s="75"/>
      <c r="D38" s="75" t="s">
        <v>260</v>
      </c>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6"/>
      <c r="AU38" s="76"/>
      <c r="AV38" s="76"/>
      <c r="AW38" s="76"/>
      <c r="AX38" s="76"/>
      <c r="AY38" s="76"/>
      <c r="AZ38" s="76"/>
      <c r="BA38" s="76"/>
      <c r="BB38" s="76"/>
      <c r="BC38" s="76"/>
      <c r="BD38" s="73"/>
      <c r="BE38" s="57"/>
      <c r="BF38" s="57"/>
      <c r="BG38" s="57"/>
      <c r="BH38" s="57"/>
      <c r="BI38" s="57"/>
      <c r="BJ38" s="57"/>
      <c r="BK38" s="57"/>
      <c r="BL38" s="57"/>
      <c r="BM38" s="73"/>
    </row>
    <row r="39" spans="1:65" x14ac:dyDescent="0.15">
      <c r="A39" s="73"/>
      <c r="B39" s="75"/>
      <c r="C39" s="75"/>
      <c r="D39" s="75"/>
      <c r="E39" s="87" t="s">
        <v>0</v>
      </c>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9"/>
      <c r="BD39" s="73"/>
      <c r="BE39" s="57"/>
      <c r="BF39" s="57"/>
      <c r="BG39" s="57"/>
      <c r="BH39" s="57"/>
      <c r="BI39" s="57"/>
      <c r="BJ39" s="57"/>
      <c r="BK39" s="57"/>
      <c r="BL39" s="57"/>
      <c r="BM39" s="73"/>
    </row>
    <row r="40" spans="1:65" ht="24" customHeight="1" x14ac:dyDescent="0.15">
      <c r="A40" s="73"/>
      <c r="B40" s="75"/>
      <c r="C40" s="75"/>
      <c r="D40" s="75"/>
      <c r="E40" s="149"/>
      <c r="F40" s="150"/>
      <c r="G40" s="146" t="s">
        <v>261</v>
      </c>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8"/>
      <c r="BD40" s="73"/>
      <c r="BE40" s="57"/>
      <c r="BF40" s="57"/>
      <c r="BG40" s="57"/>
      <c r="BH40" s="57"/>
      <c r="BI40" s="57"/>
      <c r="BJ40" s="57"/>
      <c r="BK40" s="57"/>
      <c r="BL40" s="57"/>
      <c r="BM40" s="73"/>
    </row>
    <row r="41" spans="1:65" ht="40.5" customHeight="1" thickBot="1" x14ac:dyDescent="0.2">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2"/>
      <c r="AU41" s="72"/>
      <c r="AV41" s="72"/>
      <c r="AW41" s="72"/>
      <c r="AX41" s="72"/>
      <c r="AY41" s="72"/>
      <c r="AZ41" s="72"/>
      <c r="BA41" s="72"/>
      <c r="BB41" s="72"/>
      <c r="BC41" s="72"/>
      <c r="BD41" s="73"/>
      <c r="BE41" s="57"/>
      <c r="BF41" s="57"/>
      <c r="BG41" s="57"/>
      <c r="BH41" s="57"/>
      <c r="BI41" s="57"/>
      <c r="BJ41" s="57"/>
      <c r="BK41" s="57"/>
      <c r="BL41" s="57"/>
      <c r="BM41" s="73"/>
    </row>
    <row r="42" spans="1:65" s="3" customFormat="1" ht="25.5" customHeight="1" thickBot="1" x14ac:dyDescent="0.2">
      <c r="A42" s="4"/>
      <c r="B42" s="115" t="s">
        <v>208</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53"/>
      <c r="AK42" s="153"/>
      <c r="AL42" s="153"/>
      <c r="AM42" s="153"/>
      <c r="AN42" s="153"/>
      <c r="AO42" s="154"/>
      <c r="AP42" s="154"/>
      <c r="AQ42" s="154"/>
      <c r="AR42" s="154"/>
      <c r="AS42" s="154"/>
      <c r="AT42" s="153"/>
      <c r="AU42" s="153"/>
      <c r="AV42" s="153"/>
      <c r="AW42" s="153"/>
      <c r="AX42" s="153"/>
      <c r="AY42" s="118"/>
      <c r="AZ42" s="118"/>
      <c r="BA42" s="118"/>
      <c r="BB42" s="118"/>
      <c r="BC42" s="118"/>
      <c r="BD42" s="4"/>
      <c r="BF42" s="54" t="s">
        <v>199</v>
      </c>
      <c r="BG42" s="55">
        <f>BF11</f>
        <v>0</v>
      </c>
      <c r="BI42" s="54" t="s">
        <v>159</v>
      </c>
      <c r="BJ42" s="55" t="b">
        <f>IF(AND(BF45=TRUE,BF50=TRUE,OR(BF54=FALSE,AND(BG54=TRUE,BG63=TRUE))),TRUE,FALSE)</f>
        <v>0</v>
      </c>
      <c r="BM42" s="4"/>
    </row>
    <row r="43" spans="1:65" s="3" customFormat="1" ht="12.75" thickBot="1" x14ac:dyDescent="0.2">
      <c r="A43" s="4"/>
      <c r="B43" s="4" t="s">
        <v>172</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M43" s="4"/>
    </row>
    <row r="44" spans="1:65" s="3" customFormat="1" ht="12" x14ac:dyDescent="0.15">
      <c r="A44" s="4"/>
      <c r="B44" s="137" t="s">
        <v>173</v>
      </c>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4"/>
      <c r="BF44" s="28" t="s">
        <v>159</v>
      </c>
      <c r="BG44" s="58" t="s">
        <v>174</v>
      </c>
      <c r="BH44" s="28" t="s">
        <v>175</v>
      </c>
      <c r="BM44" s="4"/>
    </row>
    <row r="45" spans="1:65" s="3" customFormat="1" ht="22.5" customHeight="1" thickBot="1" x14ac:dyDescent="0.2">
      <c r="A45" s="4"/>
      <c r="B45" s="138"/>
      <c r="C45" s="138"/>
      <c r="D45" s="139" t="s">
        <v>176</v>
      </c>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40"/>
      <c r="BD45" s="4"/>
      <c r="BF45" s="31" t="b">
        <f>IF(OR(BG45=1,AND(BG45=2,BH45=TRUE)),TRUE,FALSE)</f>
        <v>0</v>
      </c>
      <c r="BG45" s="58">
        <v>0</v>
      </c>
      <c r="BH45" s="31">
        <f>IF(BG45=2,IF(OR(I47="",Q47="",AB47="",AP47="",AZ47=""),FALSE,TRUE),0)</f>
        <v>0</v>
      </c>
      <c r="BM45" s="4"/>
    </row>
    <row r="46" spans="1:65" s="3" customFormat="1" ht="22.5" customHeight="1" x14ac:dyDescent="0.15">
      <c r="A46" s="4"/>
      <c r="B46" s="138"/>
      <c r="C46" s="138"/>
      <c r="D46" s="141" t="s">
        <v>177</v>
      </c>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40"/>
      <c r="BD46" s="4"/>
      <c r="BM46" s="4"/>
    </row>
    <row r="47" spans="1:65" s="3" customFormat="1" ht="22.5" customHeight="1" x14ac:dyDescent="0.15">
      <c r="A47" s="4"/>
      <c r="B47" s="138"/>
      <c r="C47" s="138"/>
      <c r="D47" s="59"/>
      <c r="E47" s="137" t="s">
        <v>178</v>
      </c>
      <c r="F47" s="137"/>
      <c r="G47" s="137"/>
      <c r="H47" s="137"/>
      <c r="I47" s="142"/>
      <c r="J47" s="142"/>
      <c r="K47" s="142"/>
      <c r="L47" s="142"/>
      <c r="M47" s="142"/>
      <c r="N47" s="142"/>
      <c r="O47" s="142"/>
      <c r="P47" s="23" t="s">
        <v>179</v>
      </c>
      <c r="Q47" s="143"/>
      <c r="R47" s="144"/>
      <c r="S47" s="144"/>
      <c r="T47" s="144"/>
      <c r="U47" s="144"/>
      <c r="V47" s="23" t="s">
        <v>12</v>
      </c>
      <c r="W47" s="77" t="s">
        <v>180</v>
      </c>
      <c r="X47" s="78"/>
      <c r="Y47" s="78"/>
      <c r="Z47" s="78"/>
      <c r="AA47" s="79"/>
      <c r="AB47" s="96"/>
      <c r="AC47" s="145"/>
      <c r="AD47" s="145"/>
      <c r="AE47" s="145"/>
      <c r="AF47" s="145"/>
      <c r="AG47" s="145"/>
      <c r="AH47" s="145"/>
      <c r="AI47" s="145"/>
      <c r="AJ47" s="97"/>
      <c r="AK47" s="77" t="s">
        <v>181</v>
      </c>
      <c r="AL47" s="78"/>
      <c r="AM47" s="78"/>
      <c r="AN47" s="78"/>
      <c r="AO47" s="79"/>
      <c r="AP47" s="138"/>
      <c r="AQ47" s="138"/>
      <c r="AR47" s="138"/>
      <c r="AS47" s="138"/>
      <c r="AT47" s="138"/>
      <c r="AU47" s="137" t="s">
        <v>182</v>
      </c>
      <c r="AV47" s="137"/>
      <c r="AW47" s="137"/>
      <c r="AX47" s="137"/>
      <c r="AY47" s="137"/>
      <c r="AZ47" s="138"/>
      <c r="BA47" s="138"/>
      <c r="BB47" s="138"/>
      <c r="BC47" s="138"/>
      <c r="BD47" s="4"/>
      <c r="BM47" s="4"/>
    </row>
    <row r="48" spans="1:65" s="3" customFormat="1" ht="12.75" thickBot="1" x14ac:dyDescent="0.2">
      <c r="A48" s="4"/>
      <c r="B48" s="4" t="s">
        <v>183</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M48" s="4"/>
    </row>
    <row r="49" spans="1:66" s="3" customFormat="1" ht="12" x14ac:dyDescent="0.15">
      <c r="A49" s="4"/>
      <c r="B49" s="77" t="s">
        <v>0</v>
      </c>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9"/>
      <c r="BD49" s="4"/>
      <c r="BF49" s="28" t="s">
        <v>159</v>
      </c>
      <c r="BG49" s="29" t="s">
        <v>184</v>
      </c>
      <c r="BH49" s="10" t="s">
        <v>185</v>
      </c>
      <c r="BM49" s="4"/>
    </row>
    <row r="50" spans="1:66" s="3" customFormat="1" ht="22.5" customHeight="1" thickBot="1" x14ac:dyDescent="0.2">
      <c r="A50" s="4"/>
      <c r="B50" s="96"/>
      <c r="C50" s="97"/>
      <c r="D50" s="124" t="s">
        <v>29</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1"/>
      <c r="BD50" s="4"/>
      <c r="BF50" s="31" t="b">
        <f>IF(AND(BG50=TRUE,BH50=TRUE),TRUE,FALSE)</f>
        <v>0</v>
      </c>
      <c r="BG50" s="29" t="b">
        <v>0</v>
      </c>
      <c r="BH50" s="10" t="b">
        <v>0</v>
      </c>
      <c r="BM50" s="4"/>
    </row>
    <row r="51" spans="1:66" s="3" customFormat="1" ht="22.5" customHeight="1" x14ac:dyDescent="0.15">
      <c r="A51" s="4"/>
      <c r="B51" s="96"/>
      <c r="C51" s="97"/>
      <c r="D51" s="124" t="s">
        <v>232</v>
      </c>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1"/>
      <c r="BD51" s="4"/>
      <c r="BM51" s="4"/>
    </row>
    <row r="52" spans="1:66" s="3" customFormat="1" ht="12.75" thickBot="1" x14ac:dyDescent="0.2">
      <c r="A52" s="4"/>
      <c r="B52" s="4" t="s">
        <v>186</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M52" s="4"/>
    </row>
    <row r="53" spans="1:66" s="3" customFormat="1" ht="12" x14ac:dyDescent="0.15">
      <c r="A53" s="4"/>
      <c r="B53" s="77" t="s">
        <v>0</v>
      </c>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9"/>
      <c r="BD53" s="4"/>
      <c r="BF53" s="28" t="s">
        <v>199</v>
      </c>
      <c r="BG53" s="28" t="s">
        <v>159</v>
      </c>
      <c r="BH53" s="29" t="s">
        <v>187</v>
      </c>
      <c r="BI53" s="10" t="s">
        <v>188</v>
      </c>
      <c r="BJ53" s="10" t="s">
        <v>189</v>
      </c>
      <c r="BK53" s="10" t="s">
        <v>190</v>
      </c>
      <c r="BL53" s="10" t="s">
        <v>191</v>
      </c>
      <c r="BM53" s="21" t="s">
        <v>192</v>
      </c>
      <c r="BN53" s="56" t="s">
        <v>231</v>
      </c>
    </row>
    <row r="54" spans="1:66" s="3" customFormat="1" ht="22.5" customHeight="1" thickBot="1" x14ac:dyDescent="0.2">
      <c r="A54" s="4"/>
      <c r="B54" s="91"/>
      <c r="C54" s="92"/>
      <c r="D54" s="129" t="s">
        <v>19</v>
      </c>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1"/>
      <c r="BD54" s="4"/>
      <c r="BF54" s="31">
        <f>BG42</f>
        <v>0</v>
      </c>
      <c r="BG54" s="31" t="b">
        <f>IF(COUNTIF(BH54:BN54,FALSE)=0,TRUE,FALSE)</f>
        <v>0</v>
      </c>
      <c r="BH54" s="29" t="b">
        <v>0</v>
      </c>
      <c r="BI54" s="10" t="b">
        <v>0</v>
      </c>
      <c r="BJ54" s="10" t="b">
        <v>0</v>
      </c>
      <c r="BK54" s="10" t="b">
        <v>0</v>
      </c>
      <c r="BL54" s="10" t="b">
        <v>0</v>
      </c>
      <c r="BM54" s="20" t="b">
        <v>0</v>
      </c>
      <c r="BN54" s="56" t="b">
        <v>0</v>
      </c>
    </row>
    <row r="55" spans="1:66" s="3" customFormat="1" ht="22.5" customHeight="1" x14ac:dyDescent="0.15">
      <c r="A55" s="4"/>
      <c r="B55" s="125"/>
      <c r="C55" s="126"/>
      <c r="D55" s="6"/>
      <c r="E55" s="132"/>
      <c r="F55" s="133"/>
      <c r="G55" s="134" t="s">
        <v>15</v>
      </c>
      <c r="H55" s="135"/>
      <c r="I55" s="135"/>
      <c r="J55" s="135"/>
      <c r="K55" s="136"/>
      <c r="L55" s="101" t="s">
        <v>233</v>
      </c>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3"/>
      <c r="BD55" s="4"/>
      <c r="BM55" s="4"/>
    </row>
    <row r="56" spans="1:66" s="3" customFormat="1" ht="22.5" customHeight="1" x14ac:dyDescent="0.15">
      <c r="A56" s="4"/>
      <c r="B56" s="125"/>
      <c r="C56" s="126"/>
      <c r="D56" s="6"/>
      <c r="E56" s="132"/>
      <c r="F56" s="133"/>
      <c r="G56" s="134" t="s">
        <v>17</v>
      </c>
      <c r="H56" s="135"/>
      <c r="I56" s="135"/>
      <c r="J56" s="135"/>
      <c r="K56" s="136"/>
      <c r="L56" s="101" t="s">
        <v>16</v>
      </c>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3"/>
      <c r="BD56" s="4"/>
      <c r="BM56" s="4"/>
    </row>
    <row r="57" spans="1:66" s="3" customFormat="1" ht="22.5" customHeight="1" x14ac:dyDescent="0.15">
      <c r="A57" s="4"/>
      <c r="B57" s="127"/>
      <c r="C57" s="128"/>
      <c r="D57" s="7"/>
      <c r="E57" s="104"/>
      <c r="F57" s="105"/>
      <c r="G57" s="106" t="s">
        <v>18</v>
      </c>
      <c r="H57" s="107"/>
      <c r="I57" s="107"/>
      <c r="J57" s="107"/>
      <c r="K57" s="108"/>
      <c r="L57" s="109" t="s">
        <v>193</v>
      </c>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1"/>
      <c r="BD57" s="4"/>
      <c r="BM57" s="4"/>
    </row>
    <row r="58" spans="1:66" s="3" customFormat="1" ht="33" customHeight="1" x14ac:dyDescent="0.15">
      <c r="A58" s="4"/>
      <c r="B58" s="91"/>
      <c r="C58" s="92"/>
      <c r="D58" s="112" t="s">
        <v>234</v>
      </c>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4"/>
      <c r="BD58" s="4"/>
      <c r="BM58" s="4"/>
    </row>
    <row r="59" spans="1:66" s="3" customFormat="1" ht="33" customHeight="1" x14ac:dyDescent="0.15">
      <c r="A59" s="4"/>
      <c r="B59" s="91"/>
      <c r="C59" s="92"/>
      <c r="D59" s="93" t="s">
        <v>207</v>
      </c>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5"/>
      <c r="BD59" s="4"/>
      <c r="BM59" s="4"/>
    </row>
    <row r="60" spans="1:66" s="57" customFormat="1" ht="33" customHeight="1" x14ac:dyDescent="0.15">
      <c r="A60" s="33"/>
      <c r="B60" s="96"/>
      <c r="C60" s="97"/>
      <c r="D60" s="98" t="s">
        <v>230</v>
      </c>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100"/>
      <c r="BD60" s="33"/>
      <c r="BM60" s="33"/>
    </row>
    <row r="61" spans="1:66" s="3" customFormat="1" ht="12.75" thickBot="1" x14ac:dyDescent="0.2">
      <c r="A61" s="4"/>
      <c r="B61" s="4" t="s">
        <v>194</v>
      </c>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M61" s="4"/>
    </row>
    <row r="62" spans="1:66" s="3" customFormat="1" ht="12" x14ac:dyDescent="0.15">
      <c r="A62" s="4"/>
      <c r="B62" s="77" t="s">
        <v>0</v>
      </c>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9"/>
      <c r="BD62" s="4"/>
      <c r="BF62" s="28" t="s">
        <v>199</v>
      </c>
      <c r="BG62" s="29" t="s">
        <v>195</v>
      </c>
      <c r="BM62" s="4"/>
    </row>
    <row r="63" spans="1:66" s="3" customFormat="1" ht="30" customHeight="1" thickBot="1" x14ac:dyDescent="0.2">
      <c r="A63" s="4"/>
      <c r="B63" s="96"/>
      <c r="C63" s="97"/>
      <c r="D63" s="98" t="s">
        <v>235</v>
      </c>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100"/>
      <c r="BD63" s="4"/>
      <c r="BF63" s="31">
        <f>BG42</f>
        <v>0</v>
      </c>
      <c r="BG63" s="29" t="b">
        <v>0</v>
      </c>
      <c r="BM63" s="4"/>
    </row>
    <row r="64" spans="1:66" s="57" customFormat="1" ht="12" x14ac:dyDescent="0.15">
      <c r="A64" s="33"/>
      <c r="B64" s="26"/>
      <c r="C64" s="26"/>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3"/>
      <c r="AU64" s="63"/>
      <c r="AV64" s="63"/>
      <c r="AW64" s="63"/>
      <c r="AX64" s="63"/>
      <c r="AY64" s="63"/>
      <c r="AZ64" s="63"/>
      <c r="BA64" s="63"/>
      <c r="BB64" s="63"/>
      <c r="BC64" s="63"/>
      <c r="BD64" s="33"/>
      <c r="BF64" s="64"/>
      <c r="BG64" s="64"/>
      <c r="BM64" s="33"/>
    </row>
    <row r="65" spans="1:65" s="57" customFormat="1" ht="12" x14ac:dyDescent="0.15">
      <c r="A65" s="33"/>
      <c r="B65" s="25" t="s">
        <v>220</v>
      </c>
      <c r="C65" s="26"/>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33"/>
      <c r="BF65" s="64"/>
      <c r="BG65" s="64"/>
      <c r="BM65" s="33"/>
    </row>
    <row r="66" spans="1:65" s="57" customFormat="1" ht="12" x14ac:dyDescent="0.15">
      <c r="A66" s="33"/>
      <c r="B66" s="26"/>
      <c r="C66" s="26"/>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33"/>
      <c r="BF66" s="64"/>
      <c r="BG66" s="64"/>
      <c r="BM66" s="33"/>
    </row>
    <row r="67" spans="1:65" s="57" customFormat="1" ht="25.5" customHeight="1" x14ac:dyDescent="0.15">
      <c r="A67" s="33"/>
      <c r="B67" s="115" t="s">
        <v>236</v>
      </c>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6"/>
      <c r="AK67" s="116"/>
      <c r="AL67" s="116"/>
      <c r="AM67" s="116"/>
      <c r="AN67" s="116"/>
      <c r="AO67" s="117"/>
      <c r="AP67" s="117"/>
      <c r="AQ67" s="117"/>
      <c r="AR67" s="117"/>
      <c r="AS67" s="117"/>
      <c r="AT67" s="116"/>
      <c r="AU67" s="116"/>
      <c r="AV67" s="116"/>
      <c r="AW67" s="116"/>
      <c r="AX67" s="116"/>
      <c r="AY67" s="118"/>
      <c r="AZ67" s="118"/>
      <c r="BA67" s="118"/>
      <c r="BB67" s="118"/>
      <c r="BC67" s="118"/>
      <c r="BD67" s="33"/>
      <c r="BE67" s="12"/>
    </row>
    <row r="68" spans="1:65" s="16" customFormat="1" ht="12"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5"/>
    </row>
    <row r="69" spans="1:65" s="57" customFormat="1" ht="14.25" x14ac:dyDescent="0.15">
      <c r="A69" s="33"/>
      <c r="B69" s="119" t="s">
        <v>27</v>
      </c>
      <c r="C69" s="119"/>
      <c r="D69" s="119"/>
      <c r="E69" s="119" t="s">
        <v>0</v>
      </c>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33"/>
      <c r="BE69" s="12"/>
    </row>
    <row r="70" spans="1:65" s="16" customFormat="1" ht="33" customHeight="1" x14ac:dyDescent="0.15">
      <c r="A70" s="17"/>
      <c r="B70" s="120"/>
      <c r="C70" s="121"/>
      <c r="D70" s="122"/>
      <c r="E70" s="123" t="s">
        <v>32</v>
      </c>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8"/>
    </row>
    <row r="71" spans="1:65" s="16" customFormat="1" ht="33" customHeight="1" x14ac:dyDescent="0.15">
      <c r="A71" s="17"/>
      <c r="B71" s="120"/>
      <c r="C71" s="121"/>
      <c r="D71" s="122"/>
      <c r="E71" s="123" t="s">
        <v>34</v>
      </c>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8"/>
    </row>
    <row r="72" spans="1:65" s="16" customFormat="1" ht="33" customHeight="1" x14ac:dyDescent="0.15">
      <c r="A72" s="17"/>
      <c r="B72" s="120"/>
      <c r="C72" s="121"/>
      <c r="D72" s="122"/>
      <c r="E72" s="179" t="s">
        <v>35</v>
      </c>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8"/>
    </row>
    <row r="73" spans="1:65" s="16" customFormat="1" ht="33" customHeight="1" x14ac:dyDescent="0.15">
      <c r="A73" s="14"/>
      <c r="B73" s="180"/>
      <c r="C73" s="181"/>
      <c r="D73" s="182"/>
      <c r="E73" s="179" t="s">
        <v>33</v>
      </c>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79"/>
      <c r="AP73" s="179"/>
      <c r="AQ73" s="179"/>
      <c r="AR73" s="179"/>
      <c r="AS73" s="179"/>
      <c r="AT73" s="179"/>
      <c r="AU73" s="179"/>
      <c r="AV73" s="179"/>
      <c r="AW73" s="179"/>
      <c r="AX73" s="179"/>
      <c r="AY73" s="179"/>
      <c r="AZ73" s="179"/>
      <c r="BA73" s="179"/>
      <c r="BB73" s="179"/>
      <c r="BC73" s="179"/>
      <c r="BD73" s="15"/>
    </row>
    <row r="74" spans="1:65" s="16" customFormat="1" ht="12" x14ac:dyDescent="0.1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15"/>
    </row>
    <row r="75" spans="1:65" s="9" customFormat="1" ht="19.5" customHeight="1" x14ac:dyDescent="0.15">
      <c r="A75" s="67"/>
      <c r="B75" s="68"/>
      <c r="C75" s="68"/>
      <c r="D75" s="69" t="s">
        <v>23</v>
      </c>
      <c r="E75" s="183"/>
      <c r="F75" s="183"/>
      <c r="G75" s="183"/>
      <c r="H75" s="70" t="s">
        <v>24</v>
      </c>
      <c r="I75" s="183"/>
      <c r="J75" s="183"/>
      <c r="K75" s="183"/>
      <c r="L75" s="70" t="s">
        <v>25</v>
      </c>
      <c r="M75" s="183"/>
      <c r="N75" s="183"/>
      <c r="O75" s="183"/>
      <c r="P75" s="68" t="s">
        <v>26</v>
      </c>
      <c r="Q75" s="71"/>
      <c r="R75" s="71"/>
      <c r="S75" s="71"/>
      <c r="T75" s="71"/>
      <c r="U75" s="71"/>
      <c r="V75" s="71"/>
      <c r="W75" s="71"/>
      <c r="X75" s="71"/>
      <c r="Y75" s="71"/>
      <c r="Z75" s="71"/>
      <c r="AA75" s="71"/>
      <c r="AB75" s="71"/>
      <c r="AC75" s="71"/>
      <c r="AD75" s="71"/>
      <c r="AE75" s="71"/>
      <c r="AF75" s="71"/>
      <c r="AG75" s="71"/>
      <c r="AH75" s="67"/>
      <c r="AI75" s="67"/>
      <c r="AJ75" s="67"/>
      <c r="AK75" s="67"/>
      <c r="AL75" s="67"/>
      <c r="AM75" s="67"/>
      <c r="AN75" s="67"/>
      <c r="AO75" s="67"/>
      <c r="AP75" s="67"/>
      <c r="AQ75" s="67"/>
      <c r="AR75" s="67"/>
      <c r="AS75" s="67"/>
      <c r="AT75" s="67"/>
      <c r="AU75" s="67"/>
      <c r="AV75" s="67"/>
      <c r="AW75" s="67"/>
      <c r="AX75" s="67"/>
      <c r="AY75" s="67"/>
      <c r="AZ75" s="67"/>
      <c r="BA75" s="67"/>
      <c r="BB75" s="67"/>
      <c r="BC75" s="67"/>
      <c r="BD75" s="65"/>
      <c r="BE75" s="13"/>
    </row>
    <row r="76" spans="1:65" s="9" customFormat="1" ht="6.75" customHeight="1" x14ac:dyDescent="0.15">
      <c r="A76" s="67"/>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67"/>
      <c r="AI76" s="67"/>
      <c r="AJ76" s="67"/>
      <c r="AK76" s="67"/>
      <c r="AL76" s="67"/>
      <c r="AM76" s="67"/>
      <c r="AN76" s="67"/>
      <c r="AO76" s="67"/>
      <c r="AP76" s="67"/>
      <c r="AQ76" s="67"/>
      <c r="AR76" s="67"/>
      <c r="AS76" s="67"/>
      <c r="AT76" s="67"/>
      <c r="AU76" s="67"/>
      <c r="AV76" s="67"/>
      <c r="AW76" s="67"/>
      <c r="AX76" s="67"/>
      <c r="AY76" s="67"/>
      <c r="AZ76" s="67"/>
      <c r="BA76" s="67"/>
      <c r="BB76" s="67"/>
      <c r="BC76" s="67"/>
      <c r="BD76" s="65"/>
      <c r="BE76" s="13"/>
    </row>
    <row r="77" spans="1:65" s="9" customFormat="1" ht="27" customHeight="1" x14ac:dyDescent="0.15">
      <c r="A77" s="67"/>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69" t="s">
        <v>21</v>
      </c>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65"/>
      <c r="BE77" s="13"/>
    </row>
    <row r="78" spans="1:65" s="57" customFormat="1" ht="12" x14ac:dyDescent="0.15">
      <c r="A78" s="33"/>
      <c r="B78" s="26"/>
      <c r="C78" s="26"/>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33"/>
      <c r="BF78" s="64"/>
      <c r="BG78" s="64"/>
      <c r="BM78" s="33"/>
    </row>
    <row r="79" spans="1:65" s="9" customFormat="1" ht="27" customHeight="1" x14ac:dyDescent="0.15">
      <c r="A79" s="67"/>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69" t="s">
        <v>22</v>
      </c>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65"/>
      <c r="BE79" s="13"/>
    </row>
    <row r="80" spans="1:65" s="57" customFormat="1" ht="12" x14ac:dyDescent="0.15">
      <c r="A80" s="33"/>
      <c r="B80" s="26"/>
      <c r="C80" s="26"/>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33"/>
      <c r="BF80" s="64"/>
      <c r="BG80" s="64"/>
      <c r="BM80" s="33"/>
    </row>
    <row r="81" spans="1:6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90" t="s">
        <v>262</v>
      </c>
      <c r="AU81" s="90"/>
      <c r="AV81" s="90"/>
      <c r="AW81" s="90"/>
      <c r="AX81" s="90"/>
      <c r="AY81" s="90"/>
      <c r="AZ81" s="90"/>
      <c r="BA81" s="90"/>
      <c r="BB81" s="90"/>
      <c r="BC81" s="90"/>
      <c r="BD81" s="4"/>
    </row>
    <row r="82" spans="1:6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row>
    <row r="83" spans="1:6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row>
    <row r="84" spans="1:6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row>
    <row r="85" spans="1:6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row>
    <row r="86" spans="1:6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row>
    <row r="87" spans="1:6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row>
    <row r="88" spans="1:6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row>
    <row r="89" spans="1:6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row>
    <row r="90" spans="1:6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row>
    <row r="91" spans="1:6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row>
    <row r="92" spans="1:6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row>
    <row r="93" spans="1:6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row>
    <row r="94" spans="1:6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row>
    <row r="95" spans="1:6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row>
    <row r="96" spans="1:65" s="3" customFormat="1" ht="12"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M96" s="4"/>
    </row>
    <row r="97" spans="1:65" s="3" customFormat="1" ht="12"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M97" s="4"/>
    </row>
    <row r="98" spans="1:65" s="3" customFormat="1" ht="12"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M98" s="4"/>
    </row>
    <row r="99" spans="1:65" s="3" customFormat="1" ht="12"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M99" s="4"/>
    </row>
    <row r="100" spans="1:65" s="3" customFormat="1" ht="12"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M100" s="4"/>
    </row>
    <row r="101" spans="1:65" s="3" customFormat="1" ht="12"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M101" s="4"/>
    </row>
    <row r="102" spans="1:65" s="3" customFormat="1" ht="12"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M102" s="4"/>
    </row>
    <row r="103" spans="1:65" s="3" customFormat="1" ht="12"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M103" s="4"/>
    </row>
    <row r="104" spans="1:65" s="3" customFormat="1" ht="12"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M104" s="4"/>
    </row>
    <row r="105" spans="1:65" s="3" customFormat="1" ht="12"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M105" s="4"/>
    </row>
    <row r="106" spans="1:65" s="3" customFormat="1" ht="12"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M106" s="4"/>
    </row>
    <row r="107" spans="1:65" s="3" customFormat="1" ht="12"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M107" s="4"/>
    </row>
    <row r="108" spans="1:65" s="3" customFormat="1" ht="12"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M108" s="4"/>
    </row>
    <row r="109" spans="1:65" s="3" customFormat="1" ht="12"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M109" s="4"/>
    </row>
    <row r="110" spans="1:65" s="3" customFormat="1" ht="12"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M110" s="4"/>
    </row>
    <row r="111" spans="1:65" s="3" customFormat="1" ht="12"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M111" s="4"/>
    </row>
    <row r="112" spans="1:65" s="3" customFormat="1" ht="12"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M112" s="4"/>
    </row>
    <row r="113" spans="1:65" s="3" customFormat="1" ht="12"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M113" s="4"/>
    </row>
    <row r="114" spans="1:65" s="3" customFormat="1" ht="12"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M114" s="4"/>
    </row>
    <row r="115" spans="1:65" s="3" customFormat="1" ht="12"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M115" s="4"/>
    </row>
    <row r="116" spans="1:65" s="3" customFormat="1" ht="12"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M116" s="4"/>
    </row>
    <row r="117" spans="1:65" s="3" customFormat="1" ht="12"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M117" s="4"/>
    </row>
    <row r="118" spans="1:65" s="3" customFormat="1" ht="12"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M118" s="4"/>
    </row>
    <row r="119" spans="1:65" s="3" customFormat="1" ht="12"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M119" s="4"/>
    </row>
    <row r="120" spans="1:65" s="3" customFormat="1" ht="12"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M120" s="4"/>
    </row>
    <row r="121" spans="1:65" s="3" customFormat="1" ht="12"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M121" s="4"/>
    </row>
    <row r="122" spans="1:65" s="3" customFormat="1" ht="12"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M122" s="4"/>
    </row>
    <row r="123" spans="1:65" s="3" customFormat="1" ht="12"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M123" s="4"/>
    </row>
    <row r="124" spans="1:65" s="3" customFormat="1" ht="12"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M124" s="4"/>
    </row>
    <row r="125" spans="1:65" s="3" customFormat="1" ht="12"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M125" s="4"/>
    </row>
    <row r="126" spans="1:65" s="3" customFormat="1" ht="12"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M126" s="4"/>
    </row>
    <row r="127" spans="1:65" s="3" customFormat="1" ht="12"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M127" s="4"/>
    </row>
    <row r="128" spans="1:65" s="3" customFormat="1" ht="12"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M128" s="4"/>
    </row>
    <row r="129" spans="1:65" s="3" customFormat="1" ht="12"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M129" s="4"/>
    </row>
    <row r="130" spans="1:65" s="3" customFormat="1" ht="12"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M130" s="4"/>
    </row>
    <row r="131" spans="1:65" s="3" customFormat="1" ht="12"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M131" s="4"/>
    </row>
  </sheetData>
  <mergeCells count="133">
    <mergeCell ref="E72:BC72"/>
    <mergeCell ref="B73:D73"/>
    <mergeCell ref="E73:BC73"/>
    <mergeCell ref="E75:G75"/>
    <mergeCell ref="I75:K75"/>
    <mergeCell ref="M75:O75"/>
    <mergeCell ref="AG77:BC77"/>
    <mergeCell ref="L15:AV15"/>
    <mergeCell ref="B17:AI17"/>
    <mergeCell ref="AJ17:AN17"/>
    <mergeCell ref="AO17:AS17"/>
    <mergeCell ref="AT17:AX17"/>
    <mergeCell ref="AT30:BC30"/>
    <mergeCell ref="B60:C60"/>
    <mergeCell ref="D60:BC60"/>
    <mergeCell ref="B42:AI42"/>
    <mergeCell ref="AJ42:AN42"/>
    <mergeCell ref="AO42:AS42"/>
    <mergeCell ref="AT42:AX42"/>
    <mergeCell ref="AY42:BC42"/>
    <mergeCell ref="AY17:BC17"/>
    <mergeCell ref="E36:BC36"/>
    <mergeCell ref="G37:BC37"/>
    <mergeCell ref="E37:F37"/>
    <mergeCell ref="AX1:BD1"/>
    <mergeCell ref="B2:AI2"/>
    <mergeCell ref="AJ2:AN2"/>
    <mergeCell ref="AO2:AS2"/>
    <mergeCell ref="AT2:AX2"/>
    <mergeCell ref="AY2:BC2"/>
    <mergeCell ref="B4:BC4"/>
    <mergeCell ref="A1:AW1"/>
    <mergeCell ref="AG79:BC79"/>
    <mergeCell ref="F11:N11"/>
    <mergeCell ref="F12:N12"/>
    <mergeCell ref="B10:N10"/>
    <mergeCell ref="O10:AO10"/>
    <mergeCell ref="O11:AO11"/>
    <mergeCell ref="O12:AO12"/>
    <mergeCell ref="AW11:BC11"/>
    <mergeCell ref="AP12:AV12"/>
    <mergeCell ref="AW12:BC12"/>
    <mergeCell ref="AP11:AV11"/>
    <mergeCell ref="B11:C11"/>
    <mergeCell ref="B12:C12"/>
    <mergeCell ref="D11:E11"/>
    <mergeCell ref="D12:E12"/>
    <mergeCell ref="L14:AV14"/>
    <mergeCell ref="E39:BC39"/>
    <mergeCell ref="G40:BC40"/>
    <mergeCell ref="E40:F40"/>
    <mergeCell ref="B5:C5"/>
    <mergeCell ref="B6:C6"/>
    <mergeCell ref="D6:BC6"/>
    <mergeCell ref="D5:BC5"/>
    <mergeCell ref="AW10:BC10"/>
    <mergeCell ref="B8:AI8"/>
    <mergeCell ref="AJ8:AN8"/>
    <mergeCell ref="AO8:AS8"/>
    <mergeCell ref="AT8:AX8"/>
    <mergeCell ref="AY8:BC8"/>
    <mergeCell ref="AP10:AV10"/>
    <mergeCell ref="AW19:BC19"/>
    <mergeCell ref="AW20:BC20"/>
    <mergeCell ref="AW21:BC21"/>
    <mergeCell ref="B20:C20"/>
    <mergeCell ref="D20:F20"/>
    <mergeCell ref="B21:C21"/>
    <mergeCell ref="D21:F21"/>
    <mergeCell ref="G20:AV20"/>
    <mergeCell ref="G21:AV21"/>
    <mergeCell ref="B19:AV19"/>
    <mergeCell ref="B49:BC49"/>
    <mergeCell ref="B50:C50"/>
    <mergeCell ref="D50:BC50"/>
    <mergeCell ref="B44:BC44"/>
    <mergeCell ref="B45:C45"/>
    <mergeCell ref="D45:BC45"/>
    <mergeCell ref="B46:C47"/>
    <mergeCell ref="D46:BC46"/>
    <mergeCell ref="E47:H47"/>
    <mergeCell ref="I47:O47"/>
    <mergeCell ref="Q47:U47"/>
    <mergeCell ref="W47:AA47"/>
    <mergeCell ref="AB47:AJ47"/>
    <mergeCell ref="AK47:AO47"/>
    <mergeCell ref="AP47:AT47"/>
    <mergeCell ref="AU47:AY47"/>
    <mergeCell ref="AZ47:BC47"/>
    <mergeCell ref="B51:C51"/>
    <mergeCell ref="D51:BC51"/>
    <mergeCell ref="B53:BC53"/>
    <mergeCell ref="B54:C57"/>
    <mergeCell ref="D54:BC54"/>
    <mergeCell ref="E55:F55"/>
    <mergeCell ref="G55:K55"/>
    <mergeCell ref="L55:BC55"/>
    <mergeCell ref="E56:F56"/>
    <mergeCell ref="G56:K56"/>
    <mergeCell ref="AT81:BC81"/>
    <mergeCell ref="B59:C59"/>
    <mergeCell ref="D59:BC59"/>
    <mergeCell ref="B62:BC62"/>
    <mergeCell ref="B63:C63"/>
    <mergeCell ref="D63:BC63"/>
    <mergeCell ref="L56:BC56"/>
    <mergeCell ref="E57:F57"/>
    <mergeCell ref="G57:K57"/>
    <mergeCell ref="L57:BC57"/>
    <mergeCell ref="B58:C58"/>
    <mergeCell ref="D58:BC58"/>
    <mergeCell ref="B67:AI67"/>
    <mergeCell ref="AJ67:AN67"/>
    <mergeCell ref="AO67:AS67"/>
    <mergeCell ref="AT67:AX67"/>
    <mergeCell ref="AY67:BC67"/>
    <mergeCell ref="B69:D69"/>
    <mergeCell ref="E69:BC69"/>
    <mergeCell ref="B70:D70"/>
    <mergeCell ref="E70:BC70"/>
    <mergeCell ref="B71:D71"/>
    <mergeCell ref="E71:BC71"/>
    <mergeCell ref="B72:D72"/>
    <mergeCell ref="E24:BC24"/>
    <mergeCell ref="G25:BC25"/>
    <mergeCell ref="E25:F25"/>
    <mergeCell ref="G28:BC28"/>
    <mergeCell ref="G29:BC29"/>
    <mergeCell ref="E27:BC27"/>
    <mergeCell ref="E28:F28"/>
    <mergeCell ref="E29:F29"/>
    <mergeCell ref="E34:BC34"/>
    <mergeCell ref="E33:BC33"/>
  </mergeCells>
  <phoneticPr fontId="6"/>
  <conditionalFormatting sqref="B12:BC12">
    <cfRule type="expression" dxfId="47" priority="12">
      <formula>$BF$11=1</formula>
    </cfRule>
  </conditionalFormatting>
  <conditionalFormatting sqref="B11:BC11">
    <cfRule type="expression" dxfId="46" priority="11">
      <formula>$BF$11=2</formula>
    </cfRule>
  </conditionalFormatting>
  <conditionalFormatting sqref="AP12:AV12">
    <cfRule type="expression" dxfId="45" priority="10">
      <formula>$BF$11=2</formula>
    </cfRule>
  </conditionalFormatting>
  <conditionalFormatting sqref="AP11:AV11">
    <cfRule type="expression" dxfId="44" priority="9">
      <formula>$BF$11=1</formula>
    </cfRule>
  </conditionalFormatting>
  <conditionalFormatting sqref="B54:BC60">
    <cfRule type="expression" dxfId="43" priority="8">
      <formula>$BF$54=1</formula>
    </cfRule>
  </conditionalFormatting>
  <conditionalFormatting sqref="B63:BC63">
    <cfRule type="expression" dxfId="42" priority="7">
      <formula>$BF$63=1</formula>
    </cfRule>
  </conditionalFormatting>
  <conditionalFormatting sqref="B46:BC47">
    <cfRule type="expression" dxfId="41" priority="6">
      <formula>$BG$45=1</formula>
    </cfRule>
  </conditionalFormatting>
  <conditionalFormatting sqref="B45:BC45">
    <cfRule type="expression" dxfId="40" priority="5">
      <formula>$BG$45=2</formula>
    </cfRule>
  </conditionalFormatting>
  <conditionalFormatting sqref="B23:BC29">
    <cfRule type="expression" dxfId="39" priority="4">
      <formula>AND($BF$15=1,$BF$20=2)</formula>
    </cfRule>
  </conditionalFormatting>
  <conditionalFormatting sqref="B31:BC40">
    <cfRule type="expression" dxfId="38" priority="3">
      <formula>$BF$20=1</formula>
    </cfRule>
  </conditionalFormatting>
  <conditionalFormatting sqref="B22:BC29">
    <cfRule type="expression" dxfId="37" priority="2">
      <formula>$BF$20=2</formula>
    </cfRule>
  </conditionalFormatting>
  <conditionalFormatting sqref="B21:BC21 B30:BC40">
    <cfRule type="expression" dxfId="36" priority="1">
      <formula>$BF$11=2</formula>
    </cfRule>
  </conditionalFormatting>
  <dataValidations count="2">
    <dataValidation type="time" allowBlank="1" showInputMessage="1" showErrorMessage="1" error="説明時刻を入力してください。" prompt="説明時刻を入力してください。" sqref="Q47:U47" xr:uid="{D8ECF7FB-AA48-4DF0-A142-CC89EDCE37A7}">
      <formula1>0</formula1>
      <formula2>0.999305555555556</formula2>
    </dataValidation>
    <dataValidation type="date" operator="greaterThanOrEqual" allowBlank="1" showInputMessage="1" showErrorMessage="1" error="yyyy/mm/ddで入力してください。" promptTitle="入力方法について" prompt="顧客説明を行った日をyyyy/mm/ddで入力してください。" sqref="I47" xr:uid="{20A2B99B-A577-4FC2-9ABC-1BCD9539C783}">
      <formula1>45292</formula1>
    </dataValidation>
  </dataValidations>
  <hyperlinks>
    <hyperlink ref="AP12:AV12" location="'賃上げ③（予定）'!A1" display="'賃上げ③（予定）'!A1" xr:uid="{1405870E-2653-4401-8FF2-F0E358184E43}"/>
    <hyperlink ref="AP11:AV11" location="'賃上げ②（済）'!A1" display="賃上げ①" xr:uid="{42CA6A2B-A3A8-4BEE-81DF-E7A8ABE9C48A}"/>
  </hyperlinks>
  <pageMargins left="0.23622047244094491" right="0.23622047244094491" top="0.23622047244094491" bottom="0.23622047244094491"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9" r:id="rId4" name="Check Box 13">
              <controlPr defaultSize="0" autoFill="0" autoLine="0" autoPict="0">
                <anchor moveWithCells="1">
                  <from>
                    <xdr:col>4</xdr:col>
                    <xdr:colOff>66675</xdr:colOff>
                    <xdr:row>24</xdr:row>
                    <xdr:rowOff>19050</xdr:rowOff>
                  </from>
                  <to>
                    <xdr:col>8</xdr:col>
                    <xdr:colOff>104775</xdr:colOff>
                    <xdr:row>24</xdr:row>
                    <xdr:rowOff>276225</xdr:rowOff>
                  </to>
                </anchor>
              </controlPr>
            </control>
          </mc:Choice>
        </mc:AlternateContent>
        <mc:AlternateContent xmlns:mc="http://schemas.openxmlformats.org/markup-compatibility/2006">
          <mc:Choice Requires="x14">
            <control shapeId="4112" r:id="rId5" name="Check Box 16">
              <controlPr defaultSize="0" autoFill="0" autoLine="0" autoPict="0">
                <anchor moveWithCells="1">
                  <from>
                    <xdr:col>1</xdr:col>
                    <xdr:colOff>57150</xdr:colOff>
                    <xdr:row>49</xdr:row>
                    <xdr:rowOff>47625</xdr:rowOff>
                  </from>
                  <to>
                    <xdr:col>30</xdr:col>
                    <xdr:colOff>123825</xdr:colOff>
                    <xdr:row>50</xdr:row>
                    <xdr:rowOff>0</xdr:rowOff>
                  </to>
                </anchor>
              </controlPr>
            </control>
          </mc:Choice>
        </mc:AlternateContent>
        <mc:AlternateContent xmlns:mc="http://schemas.openxmlformats.org/markup-compatibility/2006">
          <mc:Choice Requires="x14">
            <control shapeId="4113" r:id="rId6" name="Check Box 17">
              <controlPr defaultSize="0" autoFill="0" autoLine="0" autoPict="0">
                <anchor moveWithCells="1">
                  <from>
                    <xdr:col>1</xdr:col>
                    <xdr:colOff>57150</xdr:colOff>
                    <xdr:row>50</xdr:row>
                    <xdr:rowOff>47625</xdr:rowOff>
                  </from>
                  <to>
                    <xdr:col>30</xdr:col>
                    <xdr:colOff>123825</xdr:colOff>
                    <xdr:row>51</xdr:row>
                    <xdr:rowOff>0</xdr:rowOff>
                  </to>
                </anchor>
              </controlPr>
            </control>
          </mc:Choice>
        </mc:AlternateContent>
        <mc:AlternateContent xmlns:mc="http://schemas.openxmlformats.org/markup-compatibility/2006">
          <mc:Choice Requires="x14">
            <control shapeId="4114" r:id="rId7" name="Check Box 18">
              <controlPr defaultSize="0" autoFill="0" autoLine="0" autoPict="0">
                <anchor moveWithCells="1">
                  <from>
                    <xdr:col>1</xdr:col>
                    <xdr:colOff>57150</xdr:colOff>
                    <xdr:row>53</xdr:row>
                    <xdr:rowOff>28575</xdr:rowOff>
                  </from>
                  <to>
                    <xdr:col>2</xdr:col>
                    <xdr:colOff>114300</xdr:colOff>
                    <xdr:row>54</xdr:row>
                    <xdr:rowOff>0</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4</xdr:col>
                    <xdr:colOff>57150</xdr:colOff>
                    <xdr:row>54</xdr:row>
                    <xdr:rowOff>28575</xdr:rowOff>
                  </from>
                  <to>
                    <xdr:col>5</xdr:col>
                    <xdr:colOff>114300</xdr:colOff>
                    <xdr:row>55</xdr:row>
                    <xdr:rowOff>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4</xdr:col>
                    <xdr:colOff>57150</xdr:colOff>
                    <xdr:row>55</xdr:row>
                    <xdr:rowOff>28575</xdr:rowOff>
                  </from>
                  <to>
                    <xdr:col>5</xdr:col>
                    <xdr:colOff>114300</xdr:colOff>
                    <xdr:row>56</xdr:row>
                    <xdr:rowOff>0</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4</xdr:col>
                    <xdr:colOff>57150</xdr:colOff>
                    <xdr:row>56</xdr:row>
                    <xdr:rowOff>28575</xdr:rowOff>
                  </from>
                  <to>
                    <xdr:col>5</xdr:col>
                    <xdr:colOff>114300</xdr:colOff>
                    <xdr:row>57</xdr:row>
                    <xdr:rowOff>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1</xdr:col>
                    <xdr:colOff>66675</xdr:colOff>
                    <xdr:row>57</xdr:row>
                    <xdr:rowOff>66675</xdr:rowOff>
                  </from>
                  <to>
                    <xdr:col>2</xdr:col>
                    <xdr:colOff>123825</xdr:colOff>
                    <xdr:row>58</xdr:row>
                    <xdr:rowOff>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1</xdr:col>
                    <xdr:colOff>57150</xdr:colOff>
                    <xdr:row>58</xdr:row>
                    <xdr:rowOff>85725</xdr:rowOff>
                  </from>
                  <to>
                    <xdr:col>2</xdr:col>
                    <xdr:colOff>114300</xdr:colOff>
                    <xdr:row>59</xdr:row>
                    <xdr:rowOff>0</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1</xdr:col>
                    <xdr:colOff>66675</xdr:colOff>
                    <xdr:row>62</xdr:row>
                    <xdr:rowOff>66675</xdr:rowOff>
                  </from>
                  <to>
                    <xdr:col>5</xdr:col>
                    <xdr:colOff>104775</xdr:colOff>
                    <xdr:row>63</xdr:row>
                    <xdr:rowOff>0</xdr:rowOff>
                  </to>
                </anchor>
              </controlPr>
            </control>
          </mc:Choice>
        </mc:AlternateContent>
        <mc:AlternateContent xmlns:mc="http://schemas.openxmlformats.org/markup-compatibility/2006">
          <mc:Choice Requires="x14">
            <control shapeId="4144" r:id="rId14" name="Check Box 48">
              <controlPr defaultSize="0" autoFill="0" autoLine="0" autoPict="0">
                <anchor moveWithCells="1">
                  <from>
                    <xdr:col>1</xdr:col>
                    <xdr:colOff>38100</xdr:colOff>
                    <xdr:row>4</xdr:row>
                    <xdr:rowOff>19050</xdr:rowOff>
                  </from>
                  <to>
                    <xdr:col>5</xdr:col>
                    <xdr:colOff>142875</xdr:colOff>
                    <xdr:row>4</xdr:row>
                    <xdr:rowOff>257175</xdr:rowOff>
                  </to>
                </anchor>
              </controlPr>
            </control>
          </mc:Choice>
        </mc:AlternateContent>
        <mc:AlternateContent xmlns:mc="http://schemas.openxmlformats.org/markup-compatibility/2006">
          <mc:Choice Requires="x14">
            <control shapeId="4145" r:id="rId15" name="Check Box 49">
              <controlPr defaultSize="0" autoFill="0" autoLine="0" autoPict="0">
                <anchor moveWithCells="1">
                  <from>
                    <xdr:col>1</xdr:col>
                    <xdr:colOff>38100</xdr:colOff>
                    <xdr:row>5</xdr:row>
                    <xdr:rowOff>9525</xdr:rowOff>
                  </from>
                  <to>
                    <xdr:col>5</xdr:col>
                    <xdr:colOff>142875</xdr:colOff>
                    <xdr:row>5</xdr:row>
                    <xdr:rowOff>247650</xdr:rowOff>
                  </to>
                </anchor>
              </controlPr>
            </control>
          </mc:Choice>
        </mc:AlternateContent>
        <mc:AlternateContent xmlns:mc="http://schemas.openxmlformats.org/markup-compatibility/2006">
          <mc:Choice Requires="x14">
            <control shapeId="4146" r:id="rId16" name="Check Box 50">
              <controlPr defaultSize="0" autoFill="0" autoLine="0" autoPict="0">
                <anchor moveWithCells="1">
                  <from>
                    <xdr:col>4</xdr:col>
                    <xdr:colOff>66675</xdr:colOff>
                    <xdr:row>27</xdr:row>
                    <xdr:rowOff>19050</xdr:rowOff>
                  </from>
                  <to>
                    <xdr:col>8</xdr:col>
                    <xdr:colOff>104775</xdr:colOff>
                    <xdr:row>27</xdr:row>
                    <xdr:rowOff>276225</xdr:rowOff>
                  </to>
                </anchor>
              </controlPr>
            </control>
          </mc:Choice>
        </mc:AlternateContent>
        <mc:AlternateContent xmlns:mc="http://schemas.openxmlformats.org/markup-compatibility/2006">
          <mc:Choice Requires="x14">
            <control shapeId="4147" r:id="rId17" name="Check Box 51">
              <controlPr defaultSize="0" autoFill="0" autoLine="0" autoPict="0">
                <anchor moveWithCells="1">
                  <from>
                    <xdr:col>4</xdr:col>
                    <xdr:colOff>66675</xdr:colOff>
                    <xdr:row>28</xdr:row>
                    <xdr:rowOff>19050</xdr:rowOff>
                  </from>
                  <to>
                    <xdr:col>8</xdr:col>
                    <xdr:colOff>104775</xdr:colOff>
                    <xdr:row>28</xdr:row>
                    <xdr:rowOff>276225</xdr:rowOff>
                  </to>
                </anchor>
              </controlPr>
            </control>
          </mc:Choice>
        </mc:AlternateContent>
        <mc:AlternateContent xmlns:mc="http://schemas.openxmlformats.org/markup-compatibility/2006">
          <mc:Choice Requires="x14">
            <control shapeId="4151" r:id="rId18" name="Check Box 55">
              <controlPr defaultSize="0" autoFill="0" autoLine="0" autoPict="0">
                <anchor moveWithCells="1">
                  <from>
                    <xdr:col>1</xdr:col>
                    <xdr:colOff>133350</xdr:colOff>
                    <xdr:row>69</xdr:row>
                    <xdr:rowOff>57150</xdr:rowOff>
                  </from>
                  <to>
                    <xdr:col>25</xdr:col>
                    <xdr:colOff>114300</xdr:colOff>
                    <xdr:row>70</xdr:row>
                    <xdr:rowOff>0</xdr:rowOff>
                  </to>
                </anchor>
              </controlPr>
            </control>
          </mc:Choice>
        </mc:AlternateContent>
        <mc:AlternateContent xmlns:mc="http://schemas.openxmlformats.org/markup-compatibility/2006">
          <mc:Choice Requires="x14">
            <control shapeId="4152" r:id="rId19" name="Check Box 56">
              <controlPr defaultSize="0" autoFill="0" autoLine="0" autoPict="0">
                <anchor moveWithCells="1">
                  <from>
                    <xdr:col>1</xdr:col>
                    <xdr:colOff>133350</xdr:colOff>
                    <xdr:row>70</xdr:row>
                    <xdr:rowOff>57150</xdr:rowOff>
                  </from>
                  <to>
                    <xdr:col>19</xdr:col>
                    <xdr:colOff>142875</xdr:colOff>
                    <xdr:row>71</xdr:row>
                    <xdr:rowOff>0</xdr:rowOff>
                  </to>
                </anchor>
              </controlPr>
            </control>
          </mc:Choice>
        </mc:AlternateContent>
        <mc:AlternateContent xmlns:mc="http://schemas.openxmlformats.org/markup-compatibility/2006">
          <mc:Choice Requires="x14">
            <control shapeId="4153" r:id="rId20" name="Check Box 57">
              <controlPr defaultSize="0" autoFill="0" autoLine="0" autoPict="0">
                <anchor moveWithCells="1">
                  <from>
                    <xdr:col>1</xdr:col>
                    <xdr:colOff>133350</xdr:colOff>
                    <xdr:row>71</xdr:row>
                    <xdr:rowOff>57150</xdr:rowOff>
                  </from>
                  <to>
                    <xdr:col>44</xdr:col>
                    <xdr:colOff>114300</xdr:colOff>
                    <xdr:row>72</xdr:row>
                    <xdr:rowOff>0</xdr:rowOff>
                  </to>
                </anchor>
              </controlPr>
            </control>
          </mc:Choice>
        </mc:AlternateContent>
        <mc:AlternateContent xmlns:mc="http://schemas.openxmlformats.org/markup-compatibility/2006">
          <mc:Choice Requires="x14">
            <control shapeId="4154" r:id="rId21" name="Check Box 58">
              <controlPr defaultSize="0" autoFill="0" autoLine="0" autoPict="0">
                <anchor moveWithCells="1">
                  <from>
                    <xdr:col>1</xdr:col>
                    <xdr:colOff>57150</xdr:colOff>
                    <xdr:row>59</xdr:row>
                    <xdr:rowOff>114300</xdr:rowOff>
                  </from>
                  <to>
                    <xdr:col>5</xdr:col>
                    <xdr:colOff>95250</xdr:colOff>
                    <xdr:row>60</xdr:row>
                    <xdr:rowOff>0</xdr:rowOff>
                  </to>
                </anchor>
              </controlPr>
            </control>
          </mc:Choice>
        </mc:AlternateContent>
        <mc:AlternateContent xmlns:mc="http://schemas.openxmlformats.org/markup-compatibility/2006">
          <mc:Choice Requires="x14">
            <control shapeId="4155" r:id="rId22" name="Group Box 59">
              <controlPr defaultSize="0" autoFill="0" autoPict="0">
                <anchor moveWithCells="1">
                  <from>
                    <xdr:col>0</xdr:col>
                    <xdr:colOff>152400</xdr:colOff>
                    <xdr:row>10</xdr:row>
                    <xdr:rowOff>9525</xdr:rowOff>
                  </from>
                  <to>
                    <xdr:col>6</xdr:col>
                    <xdr:colOff>161925</xdr:colOff>
                    <xdr:row>11</xdr:row>
                    <xdr:rowOff>561975</xdr:rowOff>
                  </to>
                </anchor>
              </controlPr>
            </control>
          </mc:Choice>
        </mc:AlternateContent>
        <mc:AlternateContent xmlns:mc="http://schemas.openxmlformats.org/markup-compatibility/2006">
          <mc:Choice Requires="x14">
            <control shapeId="4156" r:id="rId23" name="Option Button 60">
              <controlPr defaultSize="0" autoFill="0" autoLine="0" autoPict="0">
                <anchor moveWithCells="1">
                  <from>
                    <xdr:col>1</xdr:col>
                    <xdr:colOff>57150</xdr:colOff>
                    <xdr:row>10</xdr:row>
                    <xdr:rowOff>180975</xdr:rowOff>
                  </from>
                  <to>
                    <xdr:col>6</xdr:col>
                    <xdr:colOff>47625</xdr:colOff>
                    <xdr:row>10</xdr:row>
                    <xdr:rowOff>419100</xdr:rowOff>
                  </to>
                </anchor>
              </controlPr>
            </control>
          </mc:Choice>
        </mc:AlternateContent>
        <mc:AlternateContent xmlns:mc="http://schemas.openxmlformats.org/markup-compatibility/2006">
          <mc:Choice Requires="x14">
            <control shapeId="4157" r:id="rId24" name="Option Button 61">
              <controlPr defaultSize="0" autoFill="0" autoLine="0" autoPict="0">
                <anchor moveWithCells="1">
                  <from>
                    <xdr:col>1</xdr:col>
                    <xdr:colOff>57150</xdr:colOff>
                    <xdr:row>11</xdr:row>
                    <xdr:rowOff>180975</xdr:rowOff>
                  </from>
                  <to>
                    <xdr:col>6</xdr:col>
                    <xdr:colOff>47625</xdr:colOff>
                    <xdr:row>11</xdr:row>
                    <xdr:rowOff>419100</xdr:rowOff>
                  </to>
                </anchor>
              </controlPr>
            </control>
          </mc:Choice>
        </mc:AlternateContent>
        <mc:AlternateContent xmlns:mc="http://schemas.openxmlformats.org/markup-compatibility/2006">
          <mc:Choice Requires="x14">
            <control shapeId="4158" r:id="rId25" name="Group Box 62">
              <controlPr defaultSize="0" autoFill="0" autoPict="0">
                <anchor moveWithCells="1">
                  <from>
                    <xdr:col>0</xdr:col>
                    <xdr:colOff>152400</xdr:colOff>
                    <xdr:row>44</xdr:row>
                    <xdr:rowOff>0</xdr:rowOff>
                  </from>
                  <to>
                    <xdr:col>23</xdr:col>
                    <xdr:colOff>142875</xdr:colOff>
                    <xdr:row>47</xdr:row>
                    <xdr:rowOff>28575</xdr:rowOff>
                  </to>
                </anchor>
              </controlPr>
            </control>
          </mc:Choice>
        </mc:AlternateContent>
        <mc:AlternateContent xmlns:mc="http://schemas.openxmlformats.org/markup-compatibility/2006">
          <mc:Choice Requires="x14">
            <control shapeId="4159" r:id="rId26" name="Option Button 63">
              <controlPr defaultSize="0" autoFill="0" autoLine="0" autoPict="0">
                <anchor moveWithCells="1">
                  <from>
                    <xdr:col>1</xdr:col>
                    <xdr:colOff>66675</xdr:colOff>
                    <xdr:row>44</xdr:row>
                    <xdr:rowOff>47625</xdr:rowOff>
                  </from>
                  <to>
                    <xdr:col>6</xdr:col>
                    <xdr:colOff>57150</xdr:colOff>
                    <xdr:row>45</xdr:row>
                    <xdr:rowOff>9525</xdr:rowOff>
                  </to>
                </anchor>
              </controlPr>
            </control>
          </mc:Choice>
        </mc:AlternateContent>
        <mc:AlternateContent xmlns:mc="http://schemas.openxmlformats.org/markup-compatibility/2006">
          <mc:Choice Requires="x14">
            <control shapeId="4160" r:id="rId27" name="Option Button 64">
              <controlPr defaultSize="0" autoFill="0" autoLine="0" autoPict="0">
                <anchor moveWithCells="1">
                  <from>
                    <xdr:col>1</xdr:col>
                    <xdr:colOff>66675</xdr:colOff>
                    <xdr:row>45</xdr:row>
                    <xdr:rowOff>47625</xdr:rowOff>
                  </from>
                  <to>
                    <xdr:col>6</xdr:col>
                    <xdr:colOff>57150</xdr:colOff>
                    <xdr:row>46</xdr:row>
                    <xdr:rowOff>9525</xdr:rowOff>
                  </to>
                </anchor>
              </controlPr>
            </control>
          </mc:Choice>
        </mc:AlternateContent>
        <mc:AlternateContent xmlns:mc="http://schemas.openxmlformats.org/markup-compatibility/2006">
          <mc:Choice Requires="x14">
            <control shapeId="4161" r:id="rId28" name="Check Box 65">
              <controlPr defaultSize="0" autoFill="0" autoLine="0" autoPict="0">
                <anchor moveWithCells="1">
                  <from>
                    <xdr:col>4</xdr:col>
                    <xdr:colOff>76200</xdr:colOff>
                    <xdr:row>36</xdr:row>
                    <xdr:rowOff>38100</xdr:rowOff>
                  </from>
                  <to>
                    <xdr:col>8</xdr:col>
                    <xdr:colOff>114300</xdr:colOff>
                    <xdr:row>36</xdr:row>
                    <xdr:rowOff>276225</xdr:rowOff>
                  </to>
                </anchor>
              </controlPr>
            </control>
          </mc:Choice>
        </mc:AlternateContent>
        <mc:AlternateContent xmlns:mc="http://schemas.openxmlformats.org/markup-compatibility/2006">
          <mc:Choice Requires="x14">
            <control shapeId="4162" r:id="rId29" name="Check Box 66">
              <controlPr defaultSize="0" autoFill="0" autoLine="0" autoPict="0">
                <anchor moveWithCells="1">
                  <from>
                    <xdr:col>4</xdr:col>
                    <xdr:colOff>76200</xdr:colOff>
                    <xdr:row>39</xdr:row>
                    <xdr:rowOff>38100</xdr:rowOff>
                  </from>
                  <to>
                    <xdr:col>8</xdr:col>
                    <xdr:colOff>114300</xdr:colOff>
                    <xdr:row>39</xdr:row>
                    <xdr:rowOff>276225</xdr:rowOff>
                  </to>
                </anchor>
              </controlPr>
            </control>
          </mc:Choice>
        </mc:AlternateContent>
        <mc:AlternateContent xmlns:mc="http://schemas.openxmlformats.org/markup-compatibility/2006">
          <mc:Choice Requires="x14">
            <control shapeId="4163" r:id="rId30" name="Group Box 67">
              <controlPr defaultSize="0" autoFill="0" autoPict="0">
                <anchor moveWithCells="1">
                  <from>
                    <xdr:col>1</xdr:col>
                    <xdr:colOff>0</xdr:colOff>
                    <xdr:row>17</xdr:row>
                    <xdr:rowOff>142875</xdr:rowOff>
                  </from>
                  <to>
                    <xdr:col>10</xdr:col>
                    <xdr:colOff>9525</xdr:colOff>
                    <xdr:row>21</xdr:row>
                    <xdr:rowOff>9525</xdr:rowOff>
                  </to>
                </anchor>
              </controlPr>
            </control>
          </mc:Choice>
        </mc:AlternateContent>
        <mc:AlternateContent xmlns:mc="http://schemas.openxmlformats.org/markup-compatibility/2006">
          <mc:Choice Requires="x14">
            <control shapeId="4164" r:id="rId31" name="Option Button 68">
              <controlPr defaultSize="0" autoFill="0" autoLine="0" autoPict="0">
                <anchor moveWithCells="1">
                  <from>
                    <xdr:col>1</xdr:col>
                    <xdr:colOff>66675</xdr:colOff>
                    <xdr:row>19</xdr:row>
                    <xdr:rowOff>57150</xdr:rowOff>
                  </from>
                  <to>
                    <xdr:col>6</xdr:col>
                    <xdr:colOff>57150</xdr:colOff>
                    <xdr:row>19</xdr:row>
                    <xdr:rowOff>295275</xdr:rowOff>
                  </to>
                </anchor>
              </controlPr>
            </control>
          </mc:Choice>
        </mc:AlternateContent>
        <mc:AlternateContent xmlns:mc="http://schemas.openxmlformats.org/markup-compatibility/2006">
          <mc:Choice Requires="x14">
            <control shapeId="4165" r:id="rId32" name="Option Button 69">
              <controlPr defaultSize="0" autoFill="0" autoLine="0" autoPict="0">
                <anchor moveWithCells="1">
                  <from>
                    <xdr:col>1</xdr:col>
                    <xdr:colOff>66675</xdr:colOff>
                    <xdr:row>20</xdr:row>
                    <xdr:rowOff>57150</xdr:rowOff>
                  </from>
                  <to>
                    <xdr:col>6</xdr:col>
                    <xdr:colOff>57150</xdr:colOff>
                    <xdr:row>20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B72A-7CA8-45AA-A440-892D858A6D98}">
  <sheetPr>
    <pageSetUpPr fitToPage="1"/>
  </sheetPr>
  <dimension ref="A1:BM184"/>
  <sheetViews>
    <sheetView view="pageBreakPreview" zoomScaleNormal="100" zoomScaleSheetLayoutView="100" workbookViewId="0">
      <pane ySplit="1" topLeftCell="A2" activePane="bottomLeft" state="frozen"/>
      <selection sqref="A1:AW1"/>
      <selection pane="bottomLeft" activeCell="BO8" sqref="BO8"/>
    </sheetView>
  </sheetViews>
  <sheetFormatPr defaultRowHeight="13.5" x14ac:dyDescent="0.15"/>
  <cols>
    <col min="1" max="56" width="2.125" style="2" customWidth="1"/>
    <col min="57" max="57" width="9" style="3"/>
    <col min="58" max="64" width="0" style="3" hidden="1" customWidth="1"/>
    <col min="65" max="65" width="0" style="4" hidden="1" customWidth="1"/>
    <col min="66" max="16384" width="9" style="2"/>
  </cols>
  <sheetData>
    <row r="1" spans="1:65" ht="24" customHeight="1" thickBot="1" x14ac:dyDescent="0.2">
      <c r="A1" s="159" t="s">
        <v>266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8" t="str">
        <f>'賃上げ①（本体）'!AX1</f>
        <v>別添</v>
      </c>
      <c r="AY1" s="158"/>
      <c r="AZ1" s="158"/>
      <c r="BA1" s="158"/>
      <c r="BB1" s="158"/>
      <c r="BC1" s="158"/>
      <c r="BD1" s="158"/>
      <c r="BF1" s="4" t="s">
        <v>36</v>
      </c>
    </row>
    <row r="2" spans="1:65" s="57" customFormat="1" ht="25.5" customHeight="1" thickBot="1" x14ac:dyDescent="0.2">
      <c r="A2" s="33"/>
      <c r="B2" s="115" t="s">
        <v>214</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33"/>
      <c r="BF2" s="27" t="s">
        <v>37</v>
      </c>
      <c r="BG2" s="33" t="s">
        <v>38</v>
      </c>
      <c r="BM2" s="33"/>
    </row>
    <row r="3" spans="1:65" s="57" customFormat="1" ht="12" x14ac:dyDescent="0.15">
      <c r="A3" s="33"/>
      <c r="B3" s="33" t="s">
        <v>209</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F3" s="36" t="s">
        <v>39</v>
      </c>
      <c r="BG3" s="33" t="s">
        <v>40</v>
      </c>
      <c r="BM3" s="33"/>
    </row>
    <row r="4" spans="1:65" s="57" customFormat="1" ht="12.75" thickBot="1" x14ac:dyDescent="0.2">
      <c r="A4" s="33"/>
      <c r="B4" s="77" t="s">
        <v>213</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9"/>
      <c r="BD4" s="33"/>
      <c r="BM4" s="33"/>
    </row>
    <row r="5" spans="1:65" s="57" customFormat="1" ht="22.5" customHeight="1" x14ac:dyDescent="0.15">
      <c r="A5" s="33"/>
      <c r="B5" s="138"/>
      <c r="C5" s="138"/>
      <c r="D5" s="138"/>
      <c r="E5" s="152" t="s">
        <v>210</v>
      </c>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33"/>
      <c r="BF5" s="28" t="s">
        <v>213</v>
      </c>
      <c r="BG5" s="29" t="s">
        <v>224</v>
      </c>
      <c r="BH5" s="56" t="s">
        <v>223</v>
      </c>
      <c r="BM5" s="33"/>
    </row>
    <row r="6" spans="1:65" s="57" customFormat="1" ht="22.5" customHeight="1" thickBot="1" x14ac:dyDescent="0.2">
      <c r="A6" s="33"/>
      <c r="B6" s="138"/>
      <c r="C6" s="138"/>
      <c r="D6" s="138"/>
      <c r="E6" s="152" t="s">
        <v>211</v>
      </c>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33"/>
      <c r="BF6" s="31" t="b">
        <f>IF(AND(BG6=TRUE,BH6=TRUE),TRUE,FALSE)</f>
        <v>0</v>
      </c>
      <c r="BG6" s="29" t="b">
        <v>0</v>
      </c>
      <c r="BH6" s="56" t="b">
        <v>0</v>
      </c>
      <c r="BM6" s="33"/>
    </row>
    <row r="7" spans="1:65" ht="7.5" customHeight="1" thickBot="1" x14ac:dyDescent="0.2">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57"/>
      <c r="BF7" s="57"/>
      <c r="BG7" s="57"/>
      <c r="BH7" s="57"/>
      <c r="BI7" s="57"/>
      <c r="BJ7" s="57"/>
      <c r="BK7" s="57"/>
      <c r="BL7" s="57"/>
      <c r="BM7" s="33"/>
    </row>
    <row r="8" spans="1:65" ht="22.5" customHeight="1" thickBot="1" x14ac:dyDescent="0.2">
      <c r="A8" s="33"/>
      <c r="B8" s="33"/>
      <c r="C8" s="33"/>
      <c r="D8" s="33"/>
      <c r="E8" s="33"/>
      <c r="F8" s="33"/>
      <c r="G8" s="33"/>
      <c r="H8" s="33"/>
      <c r="I8" s="33"/>
      <c r="J8" s="297" t="s">
        <v>212</v>
      </c>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9"/>
      <c r="BD8" s="33"/>
      <c r="BE8" s="57"/>
      <c r="BF8" s="57"/>
      <c r="BG8" s="57"/>
      <c r="BH8" s="57"/>
      <c r="BI8" s="57"/>
      <c r="BJ8" s="57"/>
      <c r="BK8" s="57"/>
      <c r="BL8" s="57"/>
      <c r="BM8" s="33"/>
    </row>
    <row r="9" spans="1:65" s="57" customFormat="1" ht="7.5" customHeight="1" x14ac:dyDescent="0.1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M9" s="33"/>
    </row>
    <row r="10" spans="1:65" ht="25.5" customHeight="1" x14ac:dyDescent="0.15">
      <c r="A10" s="4"/>
      <c r="B10" s="115" t="s">
        <v>31</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4"/>
      <c r="BF10" s="57"/>
      <c r="BG10" s="57"/>
    </row>
    <row r="11" spans="1:65" x14ac:dyDescent="0.15">
      <c r="A11" s="4"/>
      <c r="B11" s="4" t="s">
        <v>41</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F11" s="57"/>
      <c r="BG11" s="57"/>
    </row>
    <row r="12" spans="1:65" x14ac:dyDescent="0.15">
      <c r="A12" s="4"/>
      <c r="B12" s="4"/>
      <c r="C12" s="4"/>
      <c r="D12" s="4" t="s">
        <v>42</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F12" s="57"/>
      <c r="BG12" s="57"/>
    </row>
    <row r="13" spans="1:65" ht="14.25" thickBot="1" x14ac:dyDescent="0.2">
      <c r="A13" s="4"/>
      <c r="B13" s="4"/>
      <c r="C13" s="4"/>
      <c r="D13" s="4" t="s">
        <v>43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row>
    <row r="14" spans="1:65" x14ac:dyDescent="0.15">
      <c r="A14" s="4"/>
      <c r="B14" s="4"/>
      <c r="C14" s="4"/>
      <c r="D14" s="4"/>
      <c r="E14" s="4"/>
      <c r="F14" s="77" t="s">
        <v>44</v>
      </c>
      <c r="G14" s="78"/>
      <c r="H14" s="78"/>
      <c r="I14" s="78"/>
      <c r="J14" s="78"/>
      <c r="K14" s="78"/>
      <c r="L14" s="78"/>
      <c r="M14" s="78"/>
      <c r="N14" s="78"/>
      <c r="O14" s="79"/>
      <c r="P14" s="4"/>
      <c r="Q14" s="4"/>
      <c r="R14" s="4"/>
      <c r="S14" s="77" t="s">
        <v>0</v>
      </c>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9"/>
      <c r="BD14" s="4"/>
      <c r="BF14" s="28" t="s">
        <v>45</v>
      </c>
      <c r="BG14" s="29" t="s">
        <v>46</v>
      </c>
      <c r="BH14" s="10" t="s">
        <v>47</v>
      </c>
      <c r="BI14" s="30" t="s">
        <v>48</v>
      </c>
      <c r="BJ14" s="28" t="s">
        <v>49</v>
      </c>
    </row>
    <row r="15" spans="1:65" ht="22.5" customHeight="1" thickBot="1" x14ac:dyDescent="0.2">
      <c r="A15" s="4"/>
      <c r="B15" s="4"/>
      <c r="C15" s="4"/>
      <c r="D15" s="4"/>
      <c r="E15" s="4"/>
      <c r="F15" s="24"/>
      <c r="G15" s="261"/>
      <c r="H15" s="261"/>
      <c r="I15" s="145" t="s">
        <v>20</v>
      </c>
      <c r="J15" s="145"/>
      <c r="K15" s="261"/>
      <c r="L15" s="261"/>
      <c r="M15" s="145" t="s">
        <v>7</v>
      </c>
      <c r="N15" s="145"/>
      <c r="O15" s="97"/>
      <c r="P15" s="4"/>
      <c r="Q15" s="4"/>
      <c r="R15" s="4"/>
      <c r="S15" s="96"/>
      <c r="T15" s="145"/>
      <c r="U15" s="139" t="s">
        <v>28</v>
      </c>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40"/>
      <c r="BD15" s="4"/>
      <c r="BF15" s="31" t="b">
        <f>IF(OR(G15="",K15=""),FALSE,TRUE)</f>
        <v>0</v>
      </c>
      <c r="BG15" s="29" t="s">
        <v>50</v>
      </c>
      <c r="BH15" s="10">
        <v>0</v>
      </c>
      <c r="BI15" s="30">
        <v>0</v>
      </c>
      <c r="BJ15" s="31">
        <f>IF(OR(AND(BH15=1,OR(BI15=2,BI15=3)),AND(BH15=2,BI15=1),AND(BH15=3,OR(BI15=1,BI15=2))),FALSE,IF(OR(BH15=0,BI15=0),0,TRUE))</f>
        <v>0</v>
      </c>
    </row>
    <row r="16" spans="1:65" x14ac:dyDescent="0.15">
      <c r="A16" s="4"/>
      <c r="B16" s="4"/>
      <c r="C16" s="4"/>
      <c r="D16" s="4" t="s">
        <v>51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row>
    <row r="17" spans="1:65" x14ac:dyDescent="0.15">
      <c r="A17" s="4"/>
      <c r="B17" s="4"/>
      <c r="C17" s="4"/>
      <c r="D17" s="4"/>
      <c r="E17" s="4"/>
      <c r="F17" s="77" t="s">
        <v>52</v>
      </c>
      <c r="G17" s="78"/>
      <c r="H17" s="78"/>
      <c r="I17" s="78"/>
      <c r="J17" s="78"/>
      <c r="K17" s="78"/>
      <c r="L17" s="78"/>
      <c r="M17" s="78"/>
      <c r="N17" s="78"/>
      <c r="O17" s="78"/>
      <c r="P17" s="78"/>
      <c r="Q17" s="78"/>
      <c r="R17" s="78"/>
      <c r="S17" s="78"/>
      <c r="T17" s="78"/>
      <c r="U17" s="78"/>
      <c r="V17" s="78"/>
      <c r="W17" s="79"/>
      <c r="X17" s="4"/>
      <c r="Y17" s="4"/>
      <c r="Z17" s="4"/>
      <c r="AA17" s="77" t="s">
        <v>53</v>
      </c>
      <c r="AB17" s="78"/>
      <c r="AC17" s="78"/>
      <c r="AD17" s="78"/>
      <c r="AE17" s="78"/>
      <c r="AF17" s="78"/>
      <c r="AG17" s="78"/>
      <c r="AH17" s="78"/>
      <c r="AI17" s="78"/>
      <c r="AJ17" s="78"/>
      <c r="AK17" s="78"/>
      <c r="AL17" s="78"/>
      <c r="AM17" s="78"/>
      <c r="AN17" s="78"/>
      <c r="AO17" s="78"/>
      <c r="AP17" s="78"/>
      <c r="AQ17" s="78"/>
      <c r="AR17" s="78"/>
      <c r="AS17" s="78"/>
      <c r="AT17" s="78"/>
      <c r="AU17" s="78"/>
      <c r="AV17" s="78"/>
      <c r="AW17" s="79"/>
      <c r="AX17" s="163" t="s">
        <v>54</v>
      </c>
      <c r="AY17" s="164"/>
      <c r="AZ17" s="164"/>
      <c r="BA17" s="164"/>
      <c r="BB17" s="164"/>
      <c r="BC17" s="165"/>
      <c r="BD17" s="4"/>
      <c r="BF17" s="10" t="s">
        <v>55</v>
      </c>
      <c r="BG17" s="10" t="s">
        <v>56</v>
      </c>
      <c r="BH17" s="10" t="s">
        <v>57</v>
      </c>
      <c r="BI17" s="10" t="s">
        <v>58</v>
      </c>
    </row>
    <row r="18" spans="1:65" ht="22.5" customHeight="1" x14ac:dyDescent="0.15">
      <c r="A18" s="4"/>
      <c r="B18" s="4"/>
      <c r="C18" s="4"/>
      <c r="D18" s="4"/>
      <c r="E18" s="4"/>
      <c r="F18" s="96"/>
      <c r="G18" s="97"/>
      <c r="H18" s="151" t="s">
        <v>59</v>
      </c>
      <c r="I18" s="139"/>
      <c r="J18" s="139"/>
      <c r="K18" s="139"/>
      <c r="L18" s="139"/>
      <c r="M18" s="139"/>
      <c r="N18" s="139"/>
      <c r="O18" s="139"/>
      <c r="P18" s="139"/>
      <c r="Q18" s="139"/>
      <c r="R18" s="139"/>
      <c r="S18" s="139"/>
      <c r="T18" s="139"/>
      <c r="U18" s="139"/>
      <c r="V18" s="139"/>
      <c r="W18" s="140"/>
      <c r="X18" s="4"/>
      <c r="Y18" s="4"/>
      <c r="Z18" s="4"/>
      <c r="AA18" s="24"/>
      <c r="AB18" s="22"/>
      <c r="AC18" s="139" t="s">
        <v>60</v>
      </c>
      <c r="AD18" s="139"/>
      <c r="AE18" s="139"/>
      <c r="AF18" s="139"/>
      <c r="AG18" s="139"/>
      <c r="AH18" s="139"/>
      <c r="AI18" s="139"/>
      <c r="AJ18" s="139"/>
      <c r="AK18" s="139"/>
      <c r="AL18" s="139"/>
      <c r="AM18" s="139"/>
      <c r="AN18" s="139"/>
      <c r="AO18" s="139"/>
      <c r="AP18" s="139"/>
      <c r="AQ18" s="139"/>
      <c r="AR18" s="139"/>
      <c r="AS18" s="139"/>
      <c r="AT18" s="139"/>
      <c r="AU18" s="139"/>
      <c r="AV18" s="139"/>
      <c r="AW18" s="140"/>
      <c r="AX18" s="96" t="s">
        <v>61</v>
      </c>
      <c r="AY18" s="293"/>
      <c r="AZ18" s="294" t="s">
        <v>62</v>
      </c>
      <c r="BA18" s="293"/>
      <c r="BB18" s="294" t="s">
        <v>62</v>
      </c>
      <c r="BC18" s="97"/>
      <c r="BD18" s="4"/>
      <c r="BF18" s="56" t="b">
        <f>IF(AND(BJ15=TRUE,BI15=1),TRUE,FALSE)</f>
        <v>0</v>
      </c>
      <c r="BG18" s="32">
        <f>P37</f>
        <v>0</v>
      </c>
      <c r="BH18" s="10" t="b">
        <f>IF(AND(BF18=TRUE,BG18&lt;&gt;0),TRUE,FALSE)</f>
        <v>0</v>
      </c>
      <c r="BI18" s="10" t="b">
        <f>IF(BH18=TRUE,BG18,IF(BH19=TRUE,BG19,IF(BH22=TRUE,BG22,FALSE)))</f>
        <v>0</v>
      </c>
    </row>
    <row r="19" spans="1:65" ht="30" customHeight="1" x14ac:dyDescent="0.15">
      <c r="A19" s="4"/>
      <c r="B19" s="4"/>
      <c r="C19" s="4"/>
      <c r="D19" s="4"/>
      <c r="E19" s="4"/>
      <c r="F19" s="91"/>
      <c r="G19" s="92"/>
      <c r="H19" s="250" t="s">
        <v>63</v>
      </c>
      <c r="I19" s="141"/>
      <c r="J19" s="141"/>
      <c r="K19" s="141"/>
      <c r="L19" s="141"/>
      <c r="M19" s="141"/>
      <c r="N19" s="141"/>
      <c r="O19" s="141"/>
      <c r="P19" s="141"/>
      <c r="Q19" s="141"/>
      <c r="R19" s="141"/>
      <c r="S19" s="141"/>
      <c r="T19" s="141"/>
      <c r="U19" s="141"/>
      <c r="V19" s="141"/>
      <c r="W19" s="251"/>
      <c r="X19" s="4"/>
      <c r="Y19" s="4"/>
      <c r="Z19" s="4"/>
      <c r="AA19" s="91"/>
      <c r="AB19" s="205"/>
      <c r="AC19" s="288" t="s">
        <v>64</v>
      </c>
      <c r="AD19" s="288"/>
      <c r="AE19" s="288"/>
      <c r="AF19" s="288"/>
      <c r="AG19" s="288"/>
      <c r="AH19" s="288"/>
      <c r="AI19" s="288"/>
      <c r="AJ19" s="288"/>
      <c r="AK19" s="288"/>
      <c r="AL19" s="288"/>
      <c r="AM19" s="288"/>
      <c r="AN19" s="288"/>
      <c r="AO19" s="288"/>
      <c r="AP19" s="288"/>
      <c r="AQ19" s="288"/>
      <c r="AR19" s="288"/>
      <c r="AS19" s="288"/>
      <c r="AT19" s="288"/>
      <c r="AU19" s="288"/>
      <c r="AV19" s="288"/>
      <c r="AW19" s="289"/>
      <c r="AX19" s="91" t="s">
        <v>61</v>
      </c>
      <c r="AY19" s="273"/>
      <c r="AZ19" s="205" t="s">
        <v>65</v>
      </c>
      <c r="BA19" s="273"/>
      <c r="BB19" s="275" t="s">
        <v>62</v>
      </c>
      <c r="BC19" s="92"/>
      <c r="BD19" s="4"/>
      <c r="BF19" s="278" t="b">
        <f>IF(AND(BJ15=TRUE,BI15=2),TRUE,FALSE)</f>
        <v>0</v>
      </c>
      <c r="BG19" s="278" t="str">
        <f>AJ40</f>
        <v>自動算出</v>
      </c>
      <c r="BH19" s="278" t="b">
        <f>IF(AND(BF19=TRUE,BG19&lt;&gt;"自動算出"),TRUE,FALSE)</f>
        <v>0</v>
      </c>
    </row>
    <row r="20" spans="1:65" x14ac:dyDescent="0.15">
      <c r="A20" s="4"/>
      <c r="B20" s="4"/>
      <c r="C20" s="4"/>
      <c r="D20" s="4"/>
      <c r="E20" s="4"/>
      <c r="F20" s="125"/>
      <c r="G20" s="126"/>
      <c r="H20" s="260"/>
      <c r="I20" s="242"/>
      <c r="J20" s="242"/>
      <c r="K20" s="242"/>
      <c r="L20" s="242"/>
      <c r="M20" s="242"/>
      <c r="N20" s="242"/>
      <c r="O20" s="242"/>
      <c r="P20" s="242"/>
      <c r="Q20" s="242"/>
      <c r="R20" s="242"/>
      <c r="S20" s="242"/>
      <c r="T20" s="242"/>
      <c r="U20" s="242"/>
      <c r="V20" s="242"/>
      <c r="W20" s="243"/>
      <c r="X20" s="4"/>
      <c r="Y20" s="4"/>
      <c r="Z20" s="4"/>
      <c r="AA20" s="125"/>
      <c r="AB20" s="192"/>
      <c r="AC20" s="283" t="s">
        <v>66</v>
      </c>
      <c r="AD20" s="283"/>
      <c r="AE20" s="283"/>
      <c r="AF20" s="284" t="s">
        <v>67</v>
      </c>
      <c r="AG20" s="284"/>
      <c r="AH20" s="284"/>
      <c r="AI20" s="284"/>
      <c r="AJ20" s="284"/>
      <c r="AK20" s="284"/>
      <c r="AL20" s="284"/>
      <c r="AM20" s="284"/>
      <c r="AN20" s="284"/>
      <c r="AO20" s="284"/>
      <c r="AP20" s="284"/>
      <c r="AQ20" s="284"/>
      <c r="AR20" s="284"/>
      <c r="AS20" s="284"/>
      <c r="AT20" s="284"/>
      <c r="AU20" s="284"/>
      <c r="AV20" s="284"/>
      <c r="AW20" s="285"/>
      <c r="AX20" s="125"/>
      <c r="AY20" s="290"/>
      <c r="AZ20" s="192"/>
      <c r="BA20" s="290"/>
      <c r="BB20" s="281"/>
      <c r="BC20" s="126"/>
      <c r="BD20" s="4"/>
      <c r="BF20" s="282"/>
      <c r="BG20" s="282"/>
      <c r="BH20" s="282"/>
    </row>
    <row r="21" spans="1:65" x14ac:dyDescent="0.15">
      <c r="A21" s="4"/>
      <c r="B21" s="4"/>
      <c r="C21" s="4"/>
      <c r="D21" s="4"/>
      <c r="E21" s="4"/>
      <c r="F21" s="125"/>
      <c r="G21" s="126"/>
      <c r="H21" s="34"/>
      <c r="I21" s="4"/>
      <c r="J21" s="4"/>
      <c r="K21" s="4"/>
      <c r="L21" s="4"/>
      <c r="M21" s="4"/>
      <c r="N21" s="4"/>
      <c r="O21" s="4"/>
      <c r="P21" s="4"/>
      <c r="Q21" s="4"/>
      <c r="R21" s="4"/>
      <c r="S21" s="4"/>
      <c r="T21" s="4"/>
      <c r="U21" s="4"/>
      <c r="V21" s="4"/>
      <c r="W21" s="11"/>
      <c r="X21" s="4"/>
      <c r="Y21" s="4"/>
      <c r="Z21" s="4"/>
      <c r="AA21" s="127"/>
      <c r="AB21" s="212"/>
      <c r="AC21" s="35"/>
      <c r="AD21" s="35"/>
      <c r="AE21" s="35"/>
      <c r="AF21" s="286"/>
      <c r="AG21" s="286"/>
      <c r="AH21" s="286"/>
      <c r="AI21" s="286"/>
      <c r="AJ21" s="286"/>
      <c r="AK21" s="286"/>
      <c r="AL21" s="286"/>
      <c r="AM21" s="286"/>
      <c r="AN21" s="286"/>
      <c r="AO21" s="286"/>
      <c r="AP21" s="286"/>
      <c r="AQ21" s="286"/>
      <c r="AR21" s="286"/>
      <c r="AS21" s="286"/>
      <c r="AT21" s="286"/>
      <c r="AU21" s="286"/>
      <c r="AV21" s="286"/>
      <c r="AW21" s="287"/>
      <c r="AX21" s="127"/>
      <c r="AY21" s="274"/>
      <c r="AZ21" s="212"/>
      <c r="BA21" s="274"/>
      <c r="BB21" s="276"/>
      <c r="BC21" s="128"/>
      <c r="BD21" s="4"/>
      <c r="BF21" s="279"/>
      <c r="BG21" s="279"/>
      <c r="BH21" s="279"/>
    </row>
    <row r="22" spans="1:65" ht="18" customHeight="1" x14ac:dyDescent="0.15">
      <c r="A22" s="4"/>
      <c r="B22" s="4"/>
      <c r="C22" s="4"/>
      <c r="D22" s="4"/>
      <c r="E22" s="4"/>
      <c r="F22" s="127"/>
      <c r="G22" s="128"/>
      <c r="H22" s="37"/>
      <c r="I22" s="38"/>
      <c r="J22" s="38"/>
      <c r="K22" s="38"/>
      <c r="L22" s="38"/>
      <c r="M22" s="38"/>
      <c r="N22" s="38"/>
      <c r="O22" s="38"/>
      <c r="P22" s="38"/>
      <c r="Q22" s="38" t="s">
        <v>1</v>
      </c>
      <c r="R22" s="277"/>
      <c r="S22" s="277"/>
      <c r="T22" s="212" t="s">
        <v>68</v>
      </c>
      <c r="U22" s="212"/>
      <c r="V22" s="212"/>
      <c r="W22" s="128"/>
      <c r="X22" s="4"/>
      <c r="Y22" s="4"/>
      <c r="Z22" s="4"/>
      <c r="AA22" s="91"/>
      <c r="AB22" s="205"/>
      <c r="AC22" s="141" t="s">
        <v>69</v>
      </c>
      <c r="AD22" s="141"/>
      <c r="AE22" s="141"/>
      <c r="AF22" s="141"/>
      <c r="AG22" s="141"/>
      <c r="AH22" s="141"/>
      <c r="AI22" s="141"/>
      <c r="AJ22" s="141"/>
      <c r="AK22" s="141"/>
      <c r="AL22" s="141"/>
      <c r="AM22" s="141"/>
      <c r="AN22" s="141"/>
      <c r="AO22" s="141"/>
      <c r="AP22" s="141"/>
      <c r="AQ22" s="141"/>
      <c r="AR22" s="141"/>
      <c r="AS22" s="141"/>
      <c r="AT22" s="141"/>
      <c r="AU22" s="141"/>
      <c r="AV22" s="141"/>
      <c r="AW22" s="251"/>
      <c r="AX22" s="91" t="s">
        <v>61</v>
      </c>
      <c r="AY22" s="273"/>
      <c r="AZ22" s="275" t="s">
        <v>62</v>
      </c>
      <c r="BA22" s="273"/>
      <c r="BB22" s="205" t="s">
        <v>70</v>
      </c>
      <c r="BC22" s="92"/>
      <c r="BD22" s="4"/>
      <c r="BF22" s="278" t="b">
        <f>IF(AND(BJ15=TRUE,BI15=3),TRUE,FALSE)</f>
        <v>0</v>
      </c>
      <c r="BG22" s="280" t="str">
        <f>AO63</f>
        <v>自動算出</v>
      </c>
      <c r="BH22" s="278" t="b">
        <f>IF(AND(BF22=TRUE,BG22&lt;&gt;"自動算出"),TRUE,FALSE)</f>
        <v>0</v>
      </c>
    </row>
    <row r="23" spans="1:65" s="3" customFormat="1" ht="22.5" customHeight="1" x14ac:dyDescent="0.15">
      <c r="A23" s="4"/>
      <c r="B23" s="4"/>
      <c r="C23" s="4"/>
      <c r="D23" s="4"/>
      <c r="E23" s="4"/>
      <c r="F23" s="96"/>
      <c r="G23" s="97"/>
      <c r="H23" s="151" t="s">
        <v>71</v>
      </c>
      <c r="I23" s="139"/>
      <c r="J23" s="139"/>
      <c r="K23" s="139"/>
      <c r="L23" s="139"/>
      <c r="M23" s="139"/>
      <c r="N23" s="139"/>
      <c r="O23" s="139"/>
      <c r="P23" s="139"/>
      <c r="Q23" s="139"/>
      <c r="R23" s="139"/>
      <c r="S23" s="139"/>
      <c r="T23" s="139"/>
      <c r="U23" s="139"/>
      <c r="V23" s="139"/>
      <c r="W23" s="140"/>
      <c r="X23" s="4"/>
      <c r="Y23" s="4"/>
      <c r="Z23" s="4"/>
      <c r="AA23" s="127"/>
      <c r="AB23" s="212"/>
      <c r="AC23" s="255"/>
      <c r="AD23" s="255"/>
      <c r="AE23" s="255"/>
      <c r="AF23" s="255"/>
      <c r="AG23" s="255"/>
      <c r="AH23" s="255"/>
      <c r="AI23" s="255"/>
      <c r="AJ23" s="255"/>
      <c r="AK23" s="255"/>
      <c r="AL23" s="255"/>
      <c r="AM23" s="255"/>
      <c r="AN23" s="255"/>
      <c r="AO23" s="255"/>
      <c r="AP23" s="255"/>
      <c r="AQ23" s="255"/>
      <c r="AR23" s="255"/>
      <c r="AS23" s="255"/>
      <c r="AT23" s="255"/>
      <c r="AU23" s="255"/>
      <c r="AV23" s="255"/>
      <c r="AW23" s="256"/>
      <c r="AX23" s="127"/>
      <c r="AY23" s="274"/>
      <c r="AZ23" s="276"/>
      <c r="BA23" s="274"/>
      <c r="BB23" s="212"/>
      <c r="BC23" s="128"/>
      <c r="BD23" s="4"/>
      <c r="BF23" s="279"/>
      <c r="BG23" s="279"/>
      <c r="BH23" s="279"/>
      <c r="BM23" s="4"/>
    </row>
    <row r="24" spans="1:65" s="3" customFormat="1" ht="12" x14ac:dyDescent="0.15">
      <c r="A24" s="4"/>
      <c r="B24" s="4"/>
      <c r="C24" s="4"/>
      <c r="D24" s="4" t="s">
        <v>72</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M24" s="4"/>
    </row>
    <row r="25" spans="1:65" s="3" customFormat="1" ht="12" customHeight="1" x14ac:dyDescent="0.15">
      <c r="A25" s="4"/>
      <c r="B25" s="4"/>
      <c r="C25" s="4"/>
      <c r="D25" s="4" t="s">
        <v>73</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1"/>
      <c r="AJ25" s="41"/>
      <c r="AK25" s="41"/>
      <c r="AL25" s="41"/>
      <c r="AM25" s="41"/>
      <c r="AN25" s="41"/>
      <c r="AO25" s="41"/>
      <c r="AP25" s="41"/>
      <c r="AQ25" s="41"/>
      <c r="AR25" s="41"/>
      <c r="AS25" s="41"/>
      <c r="AT25" s="41"/>
      <c r="AU25" s="41"/>
      <c r="AV25" s="41"/>
      <c r="AW25" s="41"/>
      <c r="AX25" s="41"/>
      <c r="AY25" s="41"/>
      <c r="AZ25" s="41"/>
      <c r="BA25" s="41"/>
      <c r="BB25" s="41"/>
      <c r="BC25" s="41"/>
      <c r="BD25" s="4"/>
      <c r="BM25" s="4"/>
    </row>
    <row r="26" spans="1:65" s="3" customFormat="1" ht="13.5" customHeight="1" x14ac:dyDescent="0.15">
      <c r="A26" s="4"/>
      <c r="B26" s="4"/>
      <c r="C26" s="4"/>
      <c r="D26" s="4"/>
      <c r="E26" s="4"/>
      <c r="F26" s="137" t="s">
        <v>74</v>
      </c>
      <c r="G26" s="137"/>
      <c r="H26" s="137"/>
      <c r="I26" s="137"/>
      <c r="J26" s="137"/>
      <c r="K26" s="137"/>
      <c r="L26" s="137"/>
      <c r="M26" s="137"/>
      <c r="N26" s="137"/>
      <c r="O26" s="137"/>
      <c r="P26" s="137" t="s">
        <v>75</v>
      </c>
      <c r="Q26" s="137"/>
      <c r="R26" s="137"/>
      <c r="S26" s="137"/>
      <c r="T26" s="137"/>
      <c r="U26" s="137"/>
      <c r="V26" s="137"/>
      <c r="W26" s="77" t="s">
        <v>76</v>
      </c>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9"/>
      <c r="BD26" s="4"/>
      <c r="BM26" s="4"/>
    </row>
    <row r="27" spans="1:65" s="3" customFormat="1" ht="13.5" customHeight="1" x14ac:dyDescent="0.15">
      <c r="A27" s="4"/>
      <c r="B27" s="4"/>
      <c r="C27" s="4"/>
      <c r="D27" s="4"/>
      <c r="E27" s="4"/>
      <c r="F27" s="260" t="s">
        <v>2</v>
      </c>
      <c r="G27" s="242"/>
      <c r="H27" s="242"/>
      <c r="I27" s="242"/>
      <c r="J27" s="242"/>
      <c r="K27" s="242"/>
      <c r="L27" s="242"/>
      <c r="M27" s="242"/>
      <c r="N27" s="242"/>
      <c r="O27" s="243"/>
      <c r="P27" s="252">
        <f>SUM(P28:V31)</f>
        <v>0</v>
      </c>
      <c r="Q27" s="253"/>
      <c r="R27" s="253"/>
      <c r="S27" s="253"/>
      <c r="T27" s="253"/>
      <c r="U27" s="253"/>
      <c r="V27" s="254"/>
      <c r="W27" s="42"/>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4"/>
      <c r="BD27" s="4"/>
      <c r="BM27" s="4"/>
    </row>
    <row r="28" spans="1:65" s="3" customFormat="1" ht="13.5" customHeight="1" x14ac:dyDescent="0.15">
      <c r="A28" s="4"/>
      <c r="B28" s="4"/>
      <c r="C28" s="4"/>
      <c r="D28" s="4"/>
      <c r="E28" s="4"/>
      <c r="F28" s="45"/>
      <c r="G28" s="236" t="s">
        <v>77</v>
      </c>
      <c r="H28" s="236"/>
      <c r="I28" s="236"/>
      <c r="J28" s="236"/>
      <c r="K28" s="236"/>
      <c r="L28" s="236"/>
      <c r="M28" s="236"/>
      <c r="N28" s="236"/>
      <c r="O28" s="237"/>
      <c r="P28" s="238"/>
      <c r="Q28" s="239"/>
      <c r="R28" s="239"/>
      <c r="S28" s="239"/>
      <c r="T28" s="239"/>
      <c r="U28" s="239"/>
      <c r="V28" s="240"/>
      <c r="W28" s="241"/>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7"/>
      <c r="BD28" s="4"/>
      <c r="BM28" s="4"/>
    </row>
    <row r="29" spans="1:65" s="3" customFormat="1" ht="13.5" customHeight="1" x14ac:dyDescent="0.15">
      <c r="A29" s="4"/>
      <c r="B29" s="4"/>
      <c r="C29" s="4"/>
      <c r="D29" s="4"/>
      <c r="E29" s="4"/>
      <c r="F29" s="45"/>
      <c r="G29" s="236" t="s">
        <v>78</v>
      </c>
      <c r="H29" s="236"/>
      <c r="I29" s="236"/>
      <c r="J29" s="236"/>
      <c r="K29" s="236"/>
      <c r="L29" s="236"/>
      <c r="M29" s="236"/>
      <c r="N29" s="236"/>
      <c r="O29" s="237"/>
      <c r="P29" s="238"/>
      <c r="Q29" s="239"/>
      <c r="R29" s="239"/>
      <c r="S29" s="239"/>
      <c r="T29" s="239"/>
      <c r="U29" s="239"/>
      <c r="V29" s="240"/>
      <c r="W29" s="241"/>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7"/>
      <c r="BD29" s="4"/>
      <c r="BM29" s="4"/>
    </row>
    <row r="30" spans="1:65" s="3" customFormat="1" ht="13.5" customHeight="1" x14ac:dyDescent="0.15">
      <c r="A30" s="4"/>
      <c r="B30" s="4"/>
      <c r="C30" s="4"/>
      <c r="D30" s="4"/>
      <c r="E30" s="4"/>
      <c r="F30" s="45"/>
      <c r="G30" s="236" t="s">
        <v>79</v>
      </c>
      <c r="H30" s="236"/>
      <c r="I30" s="236"/>
      <c r="J30" s="236"/>
      <c r="K30" s="236"/>
      <c r="L30" s="236"/>
      <c r="M30" s="236"/>
      <c r="N30" s="236"/>
      <c r="O30" s="237"/>
      <c r="P30" s="238"/>
      <c r="Q30" s="239"/>
      <c r="R30" s="239"/>
      <c r="S30" s="239"/>
      <c r="T30" s="239"/>
      <c r="U30" s="239"/>
      <c r="V30" s="240"/>
      <c r="W30" s="241"/>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7"/>
      <c r="BD30" s="4"/>
      <c r="BM30" s="4"/>
    </row>
    <row r="31" spans="1:65" s="3" customFormat="1" ht="13.5" customHeight="1" x14ac:dyDescent="0.15">
      <c r="A31" s="4"/>
      <c r="B31" s="4"/>
      <c r="C31" s="4"/>
      <c r="D31" s="4"/>
      <c r="E31" s="4"/>
      <c r="F31" s="46"/>
      <c r="G31" s="255" t="s">
        <v>30</v>
      </c>
      <c r="H31" s="255"/>
      <c r="I31" s="255"/>
      <c r="J31" s="255"/>
      <c r="K31" s="255"/>
      <c r="L31" s="255"/>
      <c r="M31" s="255"/>
      <c r="N31" s="255"/>
      <c r="O31" s="256"/>
      <c r="P31" s="257"/>
      <c r="Q31" s="258"/>
      <c r="R31" s="258"/>
      <c r="S31" s="258"/>
      <c r="T31" s="258"/>
      <c r="U31" s="258"/>
      <c r="V31" s="259"/>
      <c r="W31" s="247"/>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9"/>
      <c r="BD31" s="4"/>
      <c r="BM31" s="4"/>
    </row>
    <row r="32" spans="1:65" s="3" customFormat="1" ht="13.5" customHeight="1" x14ac:dyDescent="0.15">
      <c r="A32" s="4"/>
      <c r="B32" s="4"/>
      <c r="C32" s="4"/>
      <c r="D32" s="4"/>
      <c r="E32" s="4"/>
      <c r="F32" s="250" t="s">
        <v>3</v>
      </c>
      <c r="G32" s="141"/>
      <c r="H32" s="141"/>
      <c r="I32" s="141"/>
      <c r="J32" s="141"/>
      <c r="K32" s="141"/>
      <c r="L32" s="141"/>
      <c r="M32" s="141"/>
      <c r="N32" s="141"/>
      <c r="O32" s="251"/>
      <c r="P32" s="252">
        <f>SUM(P33:V36)</f>
        <v>0</v>
      </c>
      <c r="Q32" s="253"/>
      <c r="R32" s="253"/>
      <c r="S32" s="253"/>
      <c r="T32" s="253"/>
      <c r="U32" s="253"/>
      <c r="V32" s="254"/>
      <c r="W32" s="42"/>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4"/>
      <c r="BD32" s="4"/>
      <c r="BM32" s="4"/>
    </row>
    <row r="33" spans="1:65" s="3" customFormat="1" ht="13.5" customHeight="1" x14ac:dyDescent="0.15">
      <c r="A33" s="4"/>
      <c r="B33" s="4"/>
      <c r="C33" s="4"/>
      <c r="D33" s="4"/>
      <c r="E33" s="4"/>
      <c r="F33" s="45"/>
      <c r="G33" s="236" t="s">
        <v>80</v>
      </c>
      <c r="H33" s="236"/>
      <c r="I33" s="236"/>
      <c r="J33" s="236"/>
      <c r="K33" s="236"/>
      <c r="L33" s="236"/>
      <c r="M33" s="236"/>
      <c r="N33" s="236"/>
      <c r="O33" s="237"/>
      <c r="P33" s="238"/>
      <c r="Q33" s="239"/>
      <c r="R33" s="239"/>
      <c r="S33" s="239"/>
      <c r="T33" s="239"/>
      <c r="U33" s="239"/>
      <c r="V33" s="240"/>
      <c r="W33" s="241"/>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7"/>
      <c r="BD33" s="4"/>
      <c r="BM33" s="4"/>
    </row>
    <row r="34" spans="1:65" s="3" customFormat="1" ht="13.5" customHeight="1" x14ac:dyDescent="0.15">
      <c r="A34" s="4"/>
      <c r="B34" s="4"/>
      <c r="C34" s="4"/>
      <c r="D34" s="4"/>
      <c r="E34" s="4"/>
      <c r="F34" s="45"/>
      <c r="G34" s="236" t="s">
        <v>78</v>
      </c>
      <c r="H34" s="236"/>
      <c r="I34" s="236"/>
      <c r="J34" s="236"/>
      <c r="K34" s="236"/>
      <c r="L34" s="236"/>
      <c r="M34" s="236"/>
      <c r="N34" s="236"/>
      <c r="O34" s="237"/>
      <c r="P34" s="238"/>
      <c r="Q34" s="239"/>
      <c r="R34" s="239"/>
      <c r="S34" s="239"/>
      <c r="T34" s="239"/>
      <c r="U34" s="239"/>
      <c r="V34" s="240"/>
      <c r="W34" s="241"/>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7"/>
      <c r="BD34" s="4"/>
      <c r="BM34" s="4"/>
    </row>
    <row r="35" spans="1:65" s="3" customFormat="1" ht="13.5" customHeight="1" x14ac:dyDescent="0.15">
      <c r="A35" s="4"/>
      <c r="B35" s="4"/>
      <c r="C35" s="4"/>
      <c r="D35" s="4"/>
      <c r="E35" s="4"/>
      <c r="F35" s="45"/>
      <c r="G35" s="236" t="s">
        <v>79</v>
      </c>
      <c r="H35" s="236"/>
      <c r="I35" s="236"/>
      <c r="J35" s="236"/>
      <c r="K35" s="236"/>
      <c r="L35" s="236"/>
      <c r="M35" s="236"/>
      <c r="N35" s="236"/>
      <c r="O35" s="237"/>
      <c r="P35" s="238"/>
      <c r="Q35" s="239"/>
      <c r="R35" s="239"/>
      <c r="S35" s="239"/>
      <c r="T35" s="239"/>
      <c r="U35" s="239"/>
      <c r="V35" s="240"/>
      <c r="W35" s="241"/>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7"/>
      <c r="BD35" s="4"/>
      <c r="BM35" s="4"/>
    </row>
    <row r="36" spans="1:65" s="3" customFormat="1" ht="13.5" customHeight="1" thickBot="1" x14ac:dyDescent="0.2">
      <c r="A36" s="4"/>
      <c r="B36" s="4"/>
      <c r="C36" s="4"/>
      <c r="D36" s="4"/>
      <c r="E36" s="4"/>
      <c r="F36" s="45"/>
      <c r="G36" s="242" t="s">
        <v>30</v>
      </c>
      <c r="H36" s="242"/>
      <c r="I36" s="242"/>
      <c r="J36" s="242"/>
      <c r="K36" s="242"/>
      <c r="L36" s="242"/>
      <c r="M36" s="242"/>
      <c r="N36" s="242"/>
      <c r="O36" s="243"/>
      <c r="P36" s="244"/>
      <c r="Q36" s="245"/>
      <c r="R36" s="245"/>
      <c r="S36" s="245"/>
      <c r="T36" s="245"/>
      <c r="U36" s="245"/>
      <c r="V36" s="246"/>
      <c r="W36" s="247"/>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9"/>
      <c r="BD36" s="4"/>
      <c r="BM36" s="4"/>
    </row>
    <row r="37" spans="1:65" s="3" customFormat="1" ht="22.5" customHeight="1" thickBot="1" x14ac:dyDescent="0.2">
      <c r="A37" s="4"/>
      <c r="B37" s="4"/>
      <c r="C37" s="4"/>
      <c r="D37" s="4"/>
      <c r="E37" s="4"/>
      <c r="F37" s="219" t="s">
        <v>81</v>
      </c>
      <c r="G37" s="220"/>
      <c r="H37" s="220"/>
      <c r="I37" s="220"/>
      <c r="J37" s="220"/>
      <c r="K37" s="220"/>
      <c r="L37" s="220"/>
      <c r="M37" s="220"/>
      <c r="N37" s="220"/>
      <c r="O37" s="221"/>
      <c r="P37" s="222">
        <f>SUM(P27,P32)</f>
        <v>0</v>
      </c>
      <c r="Q37" s="223"/>
      <c r="R37" s="223"/>
      <c r="S37" s="223"/>
      <c r="T37" s="223"/>
      <c r="U37" s="223"/>
      <c r="V37" s="224"/>
      <c r="W37" s="47"/>
      <c r="X37" s="48" t="s">
        <v>82</v>
      </c>
      <c r="Y37" s="49"/>
      <c r="Z37" s="49"/>
      <c r="AA37" s="49"/>
      <c r="AB37" s="49"/>
      <c r="AC37" s="49"/>
      <c r="AD37" s="49"/>
      <c r="AE37" s="49"/>
      <c r="AF37" s="49"/>
      <c r="AG37" s="49"/>
      <c r="AH37" s="4"/>
      <c r="AI37" s="4"/>
      <c r="AJ37" s="4"/>
      <c r="AK37" s="4"/>
      <c r="AL37" s="4"/>
      <c r="AM37" s="4"/>
      <c r="AN37" s="4"/>
      <c r="AO37" s="4"/>
      <c r="AP37" s="4"/>
      <c r="AQ37" s="4"/>
      <c r="AR37" s="4"/>
      <c r="AS37" s="4"/>
      <c r="AT37" s="4"/>
      <c r="AU37" s="4"/>
      <c r="AV37" s="4"/>
      <c r="AW37" s="4"/>
      <c r="AX37" s="4"/>
      <c r="AY37" s="4"/>
      <c r="AZ37" s="4"/>
      <c r="BA37" s="4"/>
      <c r="BB37" s="4"/>
      <c r="BC37" s="4"/>
      <c r="BD37" s="4"/>
      <c r="BM37" s="4"/>
    </row>
    <row r="38" spans="1:65" s="3" customFormat="1" ht="12.75" thickBot="1" x14ac:dyDescent="0.2">
      <c r="A38" s="4"/>
      <c r="B38" s="4"/>
      <c r="C38" s="4"/>
      <c r="D38" s="4" t="s">
        <v>83</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M38" s="4"/>
    </row>
    <row r="39" spans="1:65" s="3" customFormat="1" ht="12" x14ac:dyDescent="0.15">
      <c r="A39" s="4"/>
      <c r="B39" s="4"/>
      <c r="C39" s="4"/>
      <c r="D39" s="4"/>
      <c r="E39" s="4"/>
      <c r="F39" s="138" t="s">
        <v>84</v>
      </c>
      <c r="G39" s="138"/>
      <c r="H39" s="138"/>
      <c r="I39" s="138"/>
      <c r="J39" s="138"/>
      <c r="K39" s="138"/>
      <c r="L39" s="138"/>
      <c r="M39" s="138"/>
      <c r="N39" s="138"/>
      <c r="O39" s="138"/>
      <c r="P39" s="138"/>
      <c r="Q39" s="138"/>
      <c r="R39" s="138"/>
      <c r="S39" s="138"/>
      <c r="T39" s="138"/>
      <c r="U39" s="138"/>
      <c r="V39" s="138"/>
      <c r="W39" s="138"/>
      <c r="X39" s="138"/>
      <c r="Y39" s="138"/>
      <c r="Z39" s="125" t="s">
        <v>85</v>
      </c>
      <c r="AA39" s="192"/>
      <c r="AB39" s="212">
        <v>12</v>
      </c>
      <c r="AC39" s="212"/>
      <c r="AD39" s="212"/>
      <c r="AE39" s="212"/>
      <c r="AF39" s="212"/>
      <c r="AG39" s="212"/>
      <c r="AH39" s="192" t="s">
        <v>86</v>
      </c>
      <c r="AI39" s="192"/>
      <c r="AJ39" s="262" t="s">
        <v>87</v>
      </c>
      <c r="AK39" s="263"/>
      <c r="AL39" s="263"/>
      <c r="AM39" s="263"/>
      <c r="AN39" s="263"/>
      <c r="AO39" s="263"/>
      <c r="AP39" s="263"/>
      <c r="AQ39" s="263"/>
      <c r="AR39" s="263"/>
      <c r="AS39" s="263"/>
      <c r="AT39" s="263"/>
      <c r="AU39" s="263"/>
      <c r="AV39" s="263"/>
      <c r="AW39" s="263"/>
      <c r="AX39" s="263"/>
      <c r="AY39" s="263"/>
      <c r="AZ39" s="263"/>
      <c r="BA39" s="263"/>
      <c r="BB39" s="263"/>
      <c r="BC39" s="264"/>
      <c r="BD39" s="4"/>
      <c r="BG39" s="3" t="b">
        <f>IF(COUNTIF(BH39:BN39,FALSE)=0,TRUE,FALSE)</f>
        <v>1</v>
      </c>
      <c r="BM39" s="4"/>
    </row>
    <row r="40" spans="1:65" s="3" customFormat="1" ht="13.5" customHeight="1" x14ac:dyDescent="0.15">
      <c r="A40" s="4"/>
      <c r="B40" s="4"/>
      <c r="C40" s="4"/>
      <c r="D40" s="4"/>
      <c r="E40" s="4"/>
      <c r="F40" s="265" t="str">
        <f>IF(P37=0,"自動表示",P37)</f>
        <v>自動表示</v>
      </c>
      <c r="G40" s="265"/>
      <c r="H40" s="265"/>
      <c r="I40" s="265"/>
      <c r="J40" s="265"/>
      <c r="K40" s="265"/>
      <c r="L40" s="265"/>
      <c r="M40" s="265"/>
      <c r="N40" s="265"/>
      <c r="O40" s="265"/>
      <c r="P40" s="265"/>
      <c r="Q40" s="265"/>
      <c r="R40" s="265"/>
      <c r="S40" s="265"/>
      <c r="T40" s="265"/>
      <c r="U40" s="265"/>
      <c r="V40" s="265"/>
      <c r="W40" s="265"/>
      <c r="X40" s="265"/>
      <c r="Y40" s="265"/>
      <c r="Z40" s="125"/>
      <c r="AA40" s="192"/>
      <c r="AB40" s="50"/>
      <c r="AC40" s="266" t="str">
        <f>IF(R22="","自動表示",R22)</f>
        <v>自動表示</v>
      </c>
      <c r="AD40" s="266"/>
      <c r="AE40" s="266"/>
      <c r="AF40" s="266"/>
      <c r="AG40" s="50"/>
      <c r="AH40" s="192"/>
      <c r="AI40" s="192"/>
      <c r="AJ40" s="267" t="str">
        <f>IF(OR(R22="",P37=0),"自動算出",P37*12/R22)</f>
        <v>自動算出</v>
      </c>
      <c r="AK40" s="268"/>
      <c r="AL40" s="268"/>
      <c r="AM40" s="268"/>
      <c r="AN40" s="268"/>
      <c r="AO40" s="268"/>
      <c r="AP40" s="268"/>
      <c r="AQ40" s="268"/>
      <c r="AR40" s="268"/>
      <c r="AS40" s="268"/>
      <c r="AT40" s="268"/>
      <c r="AU40" s="268"/>
      <c r="AV40" s="268"/>
      <c r="AW40" s="268"/>
      <c r="AX40" s="268"/>
      <c r="AY40" s="268"/>
      <c r="AZ40" s="268"/>
      <c r="BA40" s="268"/>
      <c r="BB40" s="268"/>
      <c r="BC40" s="269"/>
      <c r="BD40" s="4"/>
      <c r="BM40" s="4"/>
    </row>
    <row r="41" spans="1:65" s="3" customFormat="1" ht="13.5" customHeight="1" thickBot="1" x14ac:dyDescent="0.2">
      <c r="A41" s="4"/>
      <c r="B41" s="4"/>
      <c r="C41" s="4"/>
      <c r="D41" s="4"/>
      <c r="E41" s="4"/>
      <c r="F41" s="265"/>
      <c r="G41" s="265"/>
      <c r="H41" s="265"/>
      <c r="I41" s="265"/>
      <c r="J41" s="265"/>
      <c r="K41" s="265"/>
      <c r="L41" s="265"/>
      <c r="M41" s="265"/>
      <c r="N41" s="265"/>
      <c r="O41" s="265"/>
      <c r="P41" s="265"/>
      <c r="Q41" s="265"/>
      <c r="R41" s="265"/>
      <c r="S41" s="265"/>
      <c r="T41" s="265"/>
      <c r="U41" s="265"/>
      <c r="V41" s="265"/>
      <c r="W41" s="265"/>
      <c r="X41" s="265"/>
      <c r="Y41" s="265"/>
      <c r="Z41" s="125"/>
      <c r="AA41" s="192"/>
      <c r="AB41" s="192" t="s">
        <v>88</v>
      </c>
      <c r="AC41" s="192"/>
      <c r="AD41" s="192"/>
      <c r="AE41" s="192"/>
      <c r="AF41" s="192"/>
      <c r="AG41" s="192"/>
      <c r="AH41" s="192"/>
      <c r="AI41" s="192"/>
      <c r="AJ41" s="270"/>
      <c r="AK41" s="271"/>
      <c r="AL41" s="271"/>
      <c r="AM41" s="271"/>
      <c r="AN41" s="271"/>
      <c r="AO41" s="271"/>
      <c r="AP41" s="271"/>
      <c r="AQ41" s="271"/>
      <c r="AR41" s="271"/>
      <c r="AS41" s="271"/>
      <c r="AT41" s="271"/>
      <c r="AU41" s="271"/>
      <c r="AV41" s="271"/>
      <c r="AW41" s="271"/>
      <c r="AX41" s="271"/>
      <c r="AY41" s="271"/>
      <c r="AZ41" s="271"/>
      <c r="BA41" s="271"/>
      <c r="BB41" s="271"/>
      <c r="BC41" s="272"/>
      <c r="BD41" s="4"/>
      <c r="BM41" s="4"/>
    </row>
    <row r="42" spans="1:65" s="3" customFormat="1" ht="12" x14ac:dyDescent="0.15">
      <c r="A42" s="4"/>
      <c r="B42" s="4"/>
      <c r="C42" s="4"/>
      <c r="D42" s="4" t="s">
        <v>89</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M42" s="4"/>
    </row>
    <row r="43" spans="1:65" s="3" customFormat="1" ht="12" x14ac:dyDescent="0.15">
      <c r="A43" s="4"/>
      <c r="B43" s="4"/>
      <c r="C43" s="4"/>
      <c r="D43" s="4"/>
      <c r="E43" s="4"/>
      <c r="F43" s="4" t="s">
        <v>90</v>
      </c>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M43" s="4"/>
    </row>
    <row r="44" spans="1:65" s="3" customFormat="1" ht="12" x14ac:dyDescent="0.15">
      <c r="A44" s="4"/>
      <c r="B44" s="4"/>
      <c r="C44" s="4"/>
      <c r="D44" s="4"/>
      <c r="E44" s="4"/>
      <c r="F44" s="4"/>
      <c r="G44" s="213" t="s">
        <v>91</v>
      </c>
      <c r="H44" s="214"/>
      <c r="I44" s="214"/>
      <c r="J44" s="214"/>
      <c r="K44" s="214"/>
      <c r="L44" s="214"/>
      <c r="M44" s="214"/>
      <c r="N44" s="214"/>
      <c r="O44" s="214"/>
      <c r="P44" s="214"/>
      <c r="Q44" s="214"/>
      <c r="R44" s="214"/>
      <c r="S44" s="214"/>
      <c r="T44" s="214"/>
      <c r="U44" s="214"/>
      <c r="V44" s="214"/>
      <c r="W44" s="214"/>
      <c r="X44" s="214"/>
      <c r="Y44" s="214"/>
      <c r="Z44" s="214"/>
      <c r="AA44" s="214"/>
      <c r="AB44" s="214"/>
      <c r="AC44" s="215"/>
      <c r="AD44" s="4"/>
      <c r="AE44" s="4"/>
      <c r="AF44" s="4"/>
      <c r="AG44" s="213" t="s">
        <v>92</v>
      </c>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5"/>
      <c r="BD44" s="4"/>
      <c r="BM44" s="4"/>
    </row>
    <row r="45" spans="1:65" s="3" customFormat="1" ht="22.5" customHeight="1" x14ac:dyDescent="0.15">
      <c r="A45" s="4"/>
      <c r="B45" s="4"/>
      <c r="C45" s="4"/>
      <c r="D45" s="4"/>
      <c r="E45" s="4"/>
      <c r="F45" s="4"/>
      <c r="G45" s="37"/>
      <c r="H45" s="277"/>
      <c r="I45" s="277"/>
      <c r="J45" s="212" t="s">
        <v>93</v>
      </c>
      <c r="K45" s="212"/>
      <c r="L45" s="277"/>
      <c r="M45" s="277"/>
      <c r="N45" s="212" t="s">
        <v>94</v>
      </c>
      <c r="O45" s="212"/>
      <c r="P45" s="39" t="s">
        <v>95</v>
      </c>
      <c r="Q45" s="217" t="str">
        <f>IF(G15="","",G15)</f>
        <v/>
      </c>
      <c r="R45" s="217"/>
      <c r="S45" s="212" t="s">
        <v>93</v>
      </c>
      <c r="T45" s="212"/>
      <c r="U45" s="296" t="str">
        <f>IF(K15="","",K15)</f>
        <v/>
      </c>
      <c r="V45" s="296"/>
      <c r="W45" s="212" t="s">
        <v>94</v>
      </c>
      <c r="X45" s="212"/>
      <c r="Y45" s="39" t="s">
        <v>86</v>
      </c>
      <c r="Z45" s="277"/>
      <c r="AA45" s="277"/>
      <c r="AB45" s="39" t="s">
        <v>96</v>
      </c>
      <c r="AC45" s="40"/>
      <c r="AD45" s="4"/>
      <c r="AE45" s="4"/>
      <c r="AF45" s="4"/>
      <c r="AG45" s="37"/>
      <c r="AH45" s="277"/>
      <c r="AI45" s="277"/>
      <c r="AJ45" s="212" t="s">
        <v>93</v>
      </c>
      <c r="AK45" s="212"/>
      <c r="AL45" s="277"/>
      <c r="AM45" s="277"/>
      <c r="AN45" s="212" t="s">
        <v>94</v>
      </c>
      <c r="AO45" s="212"/>
      <c r="AP45" s="39" t="s">
        <v>95</v>
      </c>
      <c r="AQ45" s="277"/>
      <c r="AR45" s="277"/>
      <c r="AS45" s="212" t="s">
        <v>93</v>
      </c>
      <c r="AT45" s="212"/>
      <c r="AU45" s="277"/>
      <c r="AV45" s="277"/>
      <c r="AW45" s="212" t="s">
        <v>94</v>
      </c>
      <c r="AX45" s="212"/>
      <c r="AY45" s="39" t="s">
        <v>86</v>
      </c>
      <c r="AZ45" s="277"/>
      <c r="BA45" s="277"/>
      <c r="BB45" s="39" t="s">
        <v>96</v>
      </c>
      <c r="BC45" s="40"/>
      <c r="BD45" s="4"/>
      <c r="BM45" s="4"/>
    </row>
    <row r="46" spans="1:65" s="3" customFormat="1" ht="12" x14ac:dyDescent="0.15">
      <c r="A46" s="4"/>
      <c r="B46" s="4"/>
      <c r="C46" s="4"/>
      <c r="D46" s="4"/>
      <c r="E46" s="4"/>
      <c r="F46" s="4" t="s">
        <v>97</v>
      </c>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M46" s="4"/>
    </row>
    <row r="47" spans="1:65" s="3" customFormat="1" ht="22.5" customHeight="1" x14ac:dyDescent="0.15">
      <c r="A47" s="4"/>
      <c r="B47" s="4"/>
      <c r="C47" s="4"/>
      <c r="D47" s="4"/>
      <c r="E47" s="4"/>
      <c r="F47" s="4"/>
      <c r="G47" s="77" t="s">
        <v>98</v>
      </c>
      <c r="H47" s="78"/>
      <c r="I47" s="78"/>
      <c r="J47" s="78"/>
      <c r="K47" s="79"/>
      <c r="L47" s="96"/>
      <c r="M47" s="145"/>
      <c r="N47" s="139" t="s">
        <v>99</v>
      </c>
      <c r="O47" s="139"/>
      <c r="P47" s="139"/>
      <c r="Q47" s="139"/>
      <c r="R47" s="139"/>
      <c r="S47" s="145"/>
      <c r="T47" s="145"/>
      <c r="U47" s="139" t="s">
        <v>100</v>
      </c>
      <c r="V47" s="139"/>
      <c r="W47" s="139"/>
      <c r="X47" s="139"/>
      <c r="Y47" s="145"/>
      <c r="Z47" s="145"/>
      <c r="AA47" s="139" t="s">
        <v>101</v>
      </c>
      <c r="AB47" s="139"/>
      <c r="AC47" s="139"/>
      <c r="AD47" s="139"/>
      <c r="AE47" s="139"/>
      <c r="AF47" s="139"/>
      <c r="AG47" s="139"/>
      <c r="AH47" s="139"/>
      <c r="AI47" s="22" t="s">
        <v>102</v>
      </c>
      <c r="AJ47" s="261"/>
      <c r="AK47" s="261"/>
      <c r="AL47" s="261"/>
      <c r="AM47" s="261"/>
      <c r="AN47" s="261"/>
      <c r="AO47" s="261"/>
      <c r="AP47" s="261"/>
      <c r="AQ47" s="261"/>
      <c r="AR47" s="261"/>
      <c r="AS47" s="261"/>
      <c r="AT47" s="261"/>
      <c r="AU47" s="261"/>
      <c r="AV47" s="261"/>
      <c r="AW47" s="261"/>
      <c r="AX47" s="261"/>
      <c r="AY47" s="261"/>
      <c r="AZ47" s="261"/>
      <c r="BA47" s="261"/>
      <c r="BB47" s="261"/>
      <c r="BC47" s="19" t="s">
        <v>103</v>
      </c>
      <c r="BD47" s="4"/>
      <c r="BM47" s="4"/>
    </row>
    <row r="48" spans="1:65" s="3" customFormat="1" ht="12" x14ac:dyDescent="0.15">
      <c r="A48" s="4"/>
      <c r="B48" s="4"/>
      <c r="C48" s="4"/>
      <c r="D48" s="4"/>
      <c r="E48" s="4"/>
      <c r="F48" s="4" t="s">
        <v>104</v>
      </c>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M48" s="4"/>
    </row>
    <row r="49" spans="1:65" s="3" customFormat="1" ht="12" customHeight="1" x14ac:dyDescent="0.15">
      <c r="A49" s="4"/>
      <c r="B49" s="4"/>
      <c r="C49" s="4"/>
      <c r="D49" s="4"/>
      <c r="E49" s="4"/>
      <c r="F49" s="4"/>
      <c r="G49" s="137" t="s">
        <v>74</v>
      </c>
      <c r="H49" s="137"/>
      <c r="I49" s="137"/>
      <c r="J49" s="137"/>
      <c r="K49" s="137"/>
      <c r="L49" s="137"/>
      <c r="M49" s="137"/>
      <c r="N49" s="137"/>
      <c r="O49" s="137"/>
      <c r="P49" s="137"/>
      <c r="Q49" s="137" t="s">
        <v>75</v>
      </c>
      <c r="R49" s="137"/>
      <c r="S49" s="137"/>
      <c r="T49" s="137"/>
      <c r="U49" s="137"/>
      <c r="V49" s="137"/>
      <c r="W49" s="137"/>
      <c r="X49" s="77" t="s">
        <v>237</v>
      </c>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9"/>
      <c r="BD49" s="4"/>
      <c r="BM49" s="4"/>
    </row>
    <row r="50" spans="1:65" s="3" customFormat="1" ht="12" customHeight="1" x14ac:dyDescent="0.15">
      <c r="A50" s="4"/>
      <c r="B50" s="4"/>
      <c r="C50" s="4"/>
      <c r="D50" s="4"/>
      <c r="E50" s="4"/>
      <c r="F50" s="4"/>
      <c r="G50" s="260" t="s">
        <v>2</v>
      </c>
      <c r="H50" s="242"/>
      <c r="I50" s="242"/>
      <c r="J50" s="242"/>
      <c r="K50" s="242"/>
      <c r="L50" s="242"/>
      <c r="M50" s="242"/>
      <c r="N50" s="242"/>
      <c r="O50" s="242"/>
      <c r="P50" s="243"/>
      <c r="Q50" s="252">
        <f>SUM(Q51:W54)</f>
        <v>0</v>
      </c>
      <c r="R50" s="253"/>
      <c r="S50" s="253"/>
      <c r="T50" s="253"/>
      <c r="U50" s="253"/>
      <c r="V50" s="253"/>
      <c r="W50" s="254"/>
      <c r="X50" s="42"/>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4"/>
      <c r="BD50" s="4"/>
      <c r="BM50" s="4"/>
    </row>
    <row r="51" spans="1:65" s="3" customFormat="1" ht="12" customHeight="1" x14ac:dyDescent="0.15">
      <c r="A51" s="4"/>
      <c r="B51" s="4"/>
      <c r="C51" s="4"/>
      <c r="D51" s="4"/>
      <c r="E51" s="4"/>
      <c r="F51" s="4"/>
      <c r="G51" s="45"/>
      <c r="H51" s="236" t="s">
        <v>77</v>
      </c>
      <c r="I51" s="236"/>
      <c r="J51" s="236"/>
      <c r="K51" s="236"/>
      <c r="L51" s="236"/>
      <c r="M51" s="236"/>
      <c r="N51" s="236"/>
      <c r="O51" s="236"/>
      <c r="P51" s="237"/>
      <c r="Q51" s="238"/>
      <c r="R51" s="239"/>
      <c r="S51" s="239"/>
      <c r="T51" s="239"/>
      <c r="U51" s="239"/>
      <c r="V51" s="239"/>
      <c r="W51" s="240"/>
      <c r="X51" s="241"/>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7"/>
      <c r="BD51" s="4"/>
      <c r="BM51" s="4"/>
    </row>
    <row r="52" spans="1:65" s="3" customFormat="1" ht="12" customHeight="1" x14ac:dyDescent="0.15">
      <c r="A52" s="4"/>
      <c r="B52" s="4"/>
      <c r="C52" s="4"/>
      <c r="D52" s="4"/>
      <c r="E52" s="4"/>
      <c r="F52" s="4"/>
      <c r="G52" s="45"/>
      <c r="H52" s="236" t="s">
        <v>78</v>
      </c>
      <c r="I52" s="236"/>
      <c r="J52" s="236"/>
      <c r="K52" s="236"/>
      <c r="L52" s="236"/>
      <c r="M52" s="236"/>
      <c r="N52" s="236"/>
      <c r="O52" s="236"/>
      <c r="P52" s="237"/>
      <c r="Q52" s="238"/>
      <c r="R52" s="239"/>
      <c r="S52" s="239"/>
      <c r="T52" s="239"/>
      <c r="U52" s="239"/>
      <c r="V52" s="239"/>
      <c r="W52" s="240"/>
      <c r="X52" s="241"/>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7"/>
      <c r="BD52" s="4"/>
      <c r="BM52" s="4"/>
    </row>
    <row r="53" spans="1:65" s="3" customFormat="1" ht="12" customHeight="1" x14ac:dyDescent="0.15">
      <c r="A53" s="4"/>
      <c r="B53" s="4"/>
      <c r="C53" s="4"/>
      <c r="D53" s="4"/>
      <c r="E53" s="4"/>
      <c r="F53" s="4"/>
      <c r="G53" s="45"/>
      <c r="H53" s="236" t="s">
        <v>79</v>
      </c>
      <c r="I53" s="236"/>
      <c r="J53" s="236"/>
      <c r="K53" s="236"/>
      <c r="L53" s="236"/>
      <c r="M53" s="236"/>
      <c r="N53" s="236"/>
      <c r="O53" s="236"/>
      <c r="P53" s="237"/>
      <c r="Q53" s="238"/>
      <c r="R53" s="239"/>
      <c r="S53" s="239"/>
      <c r="T53" s="239"/>
      <c r="U53" s="239"/>
      <c r="V53" s="239"/>
      <c r="W53" s="240"/>
      <c r="X53" s="241"/>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7"/>
      <c r="BD53" s="4"/>
      <c r="BM53" s="4"/>
    </row>
    <row r="54" spans="1:65" s="3" customFormat="1" ht="12" customHeight="1" x14ac:dyDescent="0.15">
      <c r="A54" s="4"/>
      <c r="B54" s="4"/>
      <c r="C54" s="4"/>
      <c r="D54" s="4"/>
      <c r="E54" s="4"/>
      <c r="F54" s="4"/>
      <c r="G54" s="46"/>
      <c r="H54" s="255" t="s">
        <v>30</v>
      </c>
      <c r="I54" s="255"/>
      <c r="J54" s="255"/>
      <c r="K54" s="255"/>
      <c r="L54" s="255"/>
      <c r="M54" s="255"/>
      <c r="N54" s="255"/>
      <c r="O54" s="255"/>
      <c r="P54" s="256"/>
      <c r="Q54" s="257"/>
      <c r="R54" s="258"/>
      <c r="S54" s="258"/>
      <c r="T54" s="258"/>
      <c r="U54" s="258"/>
      <c r="V54" s="258"/>
      <c r="W54" s="259"/>
      <c r="X54" s="247"/>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9"/>
      <c r="BD54" s="4"/>
      <c r="BM54" s="4"/>
    </row>
    <row r="55" spans="1:65" s="3" customFormat="1" ht="12" customHeight="1" x14ac:dyDescent="0.15">
      <c r="A55" s="4"/>
      <c r="B55" s="4"/>
      <c r="C55" s="4"/>
      <c r="D55" s="4"/>
      <c r="E55" s="4"/>
      <c r="F55" s="4"/>
      <c r="G55" s="250" t="s">
        <v>3</v>
      </c>
      <c r="H55" s="141"/>
      <c r="I55" s="141"/>
      <c r="J55" s="141"/>
      <c r="K55" s="141"/>
      <c r="L55" s="141"/>
      <c r="M55" s="141"/>
      <c r="N55" s="141"/>
      <c r="O55" s="141"/>
      <c r="P55" s="251"/>
      <c r="Q55" s="252">
        <f>SUM(Q56:W59)</f>
        <v>0</v>
      </c>
      <c r="R55" s="253"/>
      <c r="S55" s="253"/>
      <c r="T55" s="253"/>
      <c r="U55" s="253"/>
      <c r="V55" s="253"/>
      <c r="W55" s="254"/>
      <c r="X55" s="42"/>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4"/>
      <c r="BD55" s="4"/>
      <c r="BM55" s="4"/>
    </row>
    <row r="56" spans="1:65" s="3" customFormat="1" ht="12" customHeight="1" x14ac:dyDescent="0.15">
      <c r="A56" s="4"/>
      <c r="B56" s="4"/>
      <c r="C56" s="4"/>
      <c r="D56" s="4"/>
      <c r="E56" s="4"/>
      <c r="F56" s="4"/>
      <c r="G56" s="45"/>
      <c r="H56" s="236" t="s">
        <v>80</v>
      </c>
      <c r="I56" s="236"/>
      <c r="J56" s="236"/>
      <c r="K56" s="236"/>
      <c r="L56" s="236"/>
      <c r="M56" s="236"/>
      <c r="N56" s="236"/>
      <c r="O56" s="236"/>
      <c r="P56" s="237"/>
      <c r="Q56" s="238"/>
      <c r="R56" s="239"/>
      <c r="S56" s="239"/>
      <c r="T56" s="239"/>
      <c r="U56" s="239"/>
      <c r="V56" s="239"/>
      <c r="W56" s="240"/>
      <c r="X56" s="241"/>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c r="BC56" s="237"/>
      <c r="BD56" s="4"/>
      <c r="BM56" s="4"/>
    </row>
    <row r="57" spans="1:65" s="3" customFormat="1" ht="12" customHeight="1" x14ac:dyDescent="0.15">
      <c r="A57" s="4"/>
      <c r="B57" s="4"/>
      <c r="C57" s="4"/>
      <c r="D57" s="4"/>
      <c r="E57" s="4"/>
      <c r="F57" s="4"/>
      <c r="G57" s="45"/>
      <c r="H57" s="236" t="s">
        <v>78</v>
      </c>
      <c r="I57" s="236"/>
      <c r="J57" s="236"/>
      <c r="K57" s="236"/>
      <c r="L57" s="236"/>
      <c r="M57" s="236"/>
      <c r="N57" s="236"/>
      <c r="O57" s="236"/>
      <c r="P57" s="237"/>
      <c r="Q57" s="238"/>
      <c r="R57" s="239"/>
      <c r="S57" s="239"/>
      <c r="T57" s="239"/>
      <c r="U57" s="239"/>
      <c r="V57" s="239"/>
      <c r="W57" s="240"/>
      <c r="X57" s="241"/>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7"/>
      <c r="BD57" s="4"/>
      <c r="BM57" s="4"/>
    </row>
    <row r="58" spans="1:65" s="3" customFormat="1" ht="13.5" customHeight="1" x14ac:dyDescent="0.15">
      <c r="A58" s="4"/>
      <c r="B58" s="4"/>
      <c r="C58" s="4"/>
      <c r="D58" s="4"/>
      <c r="E58" s="4"/>
      <c r="F58" s="4"/>
      <c r="G58" s="45"/>
      <c r="H58" s="236" t="s">
        <v>79</v>
      </c>
      <c r="I58" s="236"/>
      <c r="J58" s="236"/>
      <c r="K58" s="236"/>
      <c r="L58" s="236"/>
      <c r="M58" s="236"/>
      <c r="N58" s="236"/>
      <c r="O58" s="236"/>
      <c r="P58" s="237"/>
      <c r="Q58" s="238"/>
      <c r="R58" s="239"/>
      <c r="S58" s="239"/>
      <c r="T58" s="239"/>
      <c r="U58" s="239"/>
      <c r="V58" s="239"/>
      <c r="W58" s="240"/>
      <c r="X58" s="241"/>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c r="BC58" s="237"/>
      <c r="BD58" s="4"/>
      <c r="BM58" s="4"/>
    </row>
    <row r="59" spans="1:65" s="3" customFormat="1" ht="14.25" customHeight="1" thickBot="1" x14ac:dyDescent="0.2">
      <c r="A59" s="4"/>
      <c r="B59" s="4"/>
      <c r="C59" s="4"/>
      <c r="D59" s="4"/>
      <c r="E59" s="4"/>
      <c r="F59" s="4"/>
      <c r="G59" s="45"/>
      <c r="H59" s="242" t="s">
        <v>30</v>
      </c>
      <c r="I59" s="242"/>
      <c r="J59" s="242"/>
      <c r="K59" s="242"/>
      <c r="L59" s="242"/>
      <c r="M59" s="242"/>
      <c r="N59" s="242"/>
      <c r="O59" s="242"/>
      <c r="P59" s="243"/>
      <c r="Q59" s="244"/>
      <c r="R59" s="245"/>
      <c r="S59" s="245"/>
      <c r="T59" s="245"/>
      <c r="U59" s="245"/>
      <c r="V59" s="245"/>
      <c r="W59" s="246"/>
      <c r="X59" s="247"/>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AZ59" s="248"/>
      <c r="BA59" s="248"/>
      <c r="BB59" s="248"/>
      <c r="BC59" s="249"/>
      <c r="BD59" s="4"/>
      <c r="BM59" s="4"/>
    </row>
    <row r="60" spans="1:65" s="3" customFormat="1" ht="22.5" customHeight="1" thickBot="1" x14ac:dyDescent="0.2">
      <c r="A60" s="4"/>
      <c r="B60" s="4"/>
      <c r="C60" s="4"/>
      <c r="D60" s="4"/>
      <c r="E60" s="4"/>
      <c r="F60" s="4"/>
      <c r="G60" s="219" t="s">
        <v>81</v>
      </c>
      <c r="H60" s="220"/>
      <c r="I60" s="220"/>
      <c r="J60" s="220"/>
      <c r="K60" s="220"/>
      <c r="L60" s="220"/>
      <c r="M60" s="220"/>
      <c r="N60" s="220"/>
      <c r="O60" s="220"/>
      <c r="P60" s="221"/>
      <c r="Q60" s="222">
        <f>SUM(Q50,Q55)</f>
        <v>0</v>
      </c>
      <c r="R60" s="223"/>
      <c r="S60" s="223"/>
      <c r="T60" s="223"/>
      <c r="U60" s="223"/>
      <c r="V60" s="223"/>
      <c r="W60" s="224"/>
      <c r="X60" s="51"/>
      <c r="Y60" s="48" t="s">
        <v>82</v>
      </c>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M60" s="4"/>
    </row>
    <row r="61" spans="1:65" s="3" customFormat="1" ht="12.75" thickBot="1" x14ac:dyDescent="0.2">
      <c r="A61" s="4"/>
      <c r="B61" s="4"/>
      <c r="C61" s="4"/>
      <c r="D61" s="4"/>
      <c r="E61" s="4"/>
      <c r="F61" s="4" t="s">
        <v>105</v>
      </c>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M61" s="4"/>
    </row>
    <row r="62" spans="1:65" s="3" customFormat="1" ht="12" x14ac:dyDescent="0.15">
      <c r="A62" s="4"/>
      <c r="B62" s="4"/>
      <c r="C62" s="4"/>
      <c r="D62" s="4"/>
      <c r="E62" s="4"/>
      <c r="F62" s="4"/>
      <c r="G62" s="96" t="s">
        <v>106</v>
      </c>
      <c r="H62" s="145"/>
      <c r="I62" s="145"/>
      <c r="J62" s="145"/>
      <c r="K62" s="145"/>
      <c r="L62" s="145"/>
      <c r="M62" s="145"/>
      <c r="N62" s="145"/>
      <c r="O62" s="145"/>
      <c r="P62" s="145"/>
      <c r="Q62" s="145"/>
      <c r="R62" s="145"/>
      <c r="S62" s="145"/>
      <c r="T62" s="145"/>
      <c r="U62" s="97"/>
      <c r="V62" s="4"/>
      <c r="W62" s="4"/>
      <c r="X62" s="96" t="s">
        <v>107</v>
      </c>
      <c r="Y62" s="145"/>
      <c r="Z62" s="145"/>
      <c r="AA62" s="145"/>
      <c r="AB62" s="145"/>
      <c r="AC62" s="145"/>
      <c r="AD62" s="145"/>
      <c r="AE62" s="145"/>
      <c r="AF62" s="145"/>
      <c r="AG62" s="145"/>
      <c r="AH62" s="145"/>
      <c r="AI62" s="145"/>
      <c r="AJ62" s="145"/>
      <c r="AK62" s="145"/>
      <c r="AL62" s="97"/>
      <c r="AM62" s="4"/>
      <c r="AN62" s="4"/>
      <c r="AO62" s="225" t="s">
        <v>108</v>
      </c>
      <c r="AP62" s="226"/>
      <c r="AQ62" s="226"/>
      <c r="AR62" s="226"/>
      <c r="AS62" s="226"/>
      <c r="AT62" s="226"/>
      <c r="AU62" s="226"/>
      <c r="AV62" s="226"/>
      <c r="AW62" s="226"/>
      <c r="AX62" s="226"/>
      <c r="AY62" s="226"/>
      <c r="AZ62" s="226"/>
      <c r="BA62" s="226"/>
      <c r="BB62" s="226"/>
      <c r="BC62" s="227"/>
      <c r="BD62" s="4"/>
      <c r="BM62" s="4"/>
    </row>
    <row r="63" spans="1:65" s="3" customFormat="1" ht="22.5" customHeight="1" thickBot="1" x14ac:dyDescent="0.2">
      <c r="A63" s="4"/>
      <c r="B63" s="4"/>
      <c r="C63" s="4"/>
      <c r="D63" s="4"/>
      <c r="E63" s="4"/>
      <c r="F63" s="4"/>
      <c r="G63" s="228" t="str">
        <f>IF(P37=0,"自動表示",P37)</f>
        <v>自動表示</v>
      </c>
      <c r="H63" s="229"/>
      <c r="I63" s="229"/>
      <c r="J63" s="229"/>
      <c r="K63" s="229"/>
      <c r="L63" s="229"/>
      <c r="M63" s="229"/>
      <c r="N63" s="229"/>
      <c r="O63" s="229"/>
      <c r="P63" s="229"/>
      <c r="Q63" s="229"/>
      <c r="R63" s="229"/>
      <c r="S63" s="229"/>
      <c r="T63" s="229"/>
      <c r="U63" s="230"/>
      <c r="V63" s="231" t="s">
        <v>109</v>
      </c>
      <c r="W63" s="232"/>
      <c r="X63" s="228" t="str">
        <f>IF(AND(P37=0,Q60=0),"自動表示",Q60)</f>
        <v>自動表示</v>
      </c>
      <c r="Y63" s="229"/>
      <c r="Z63" s="229"/>
      <c r="AA63" s="229"/>
      <c r="AB63" s="229"/>
      <c r="AC63" s="229"/>
      <c r="AD63" s="229"/>
      <c r="AE63" s="229"/>
      <c r="AF63" s="229"/>
      <c r="AG63" s="229"/>
      <c r="AH63" s="229"/>
      <c r="AI63" s="229"/>
      <c r="AJ63" s="229"/>
      <c r="AK63" s="229"/>
      <c r="AL63" s="230"/>
      <c r="AM63" s="231" t="s">
        <v>86</v>
      </c>
      <c r="AN63" s="232"/>
      <c r="AO63" s="233" t="str">
        <f>IF(AND(P37=0,Q60=0),"自動算出",P37+Q60)</f>
        <v>自動算出</v>
      </c>
      <c r="AP63" s="234"/>
      <c r="AQ63" s="234"/>
      <c r="AR63" s="234"/>
      <c r="AS63" s="234"/>
      <c r="AT63" s="234"/>
      <c r="AU63" s="234"/>
      <c r="AV63" s="234"/>
      <c r="AW63" s="234"/>
      <c r="AX63" s="234"/>
      <c r="AY63" s="234"/>
      <c r="AZ63" s="234"/>
      <c r="BA63" s="234"/>
      <c r="BB63" s="234"/>
      <c r="BC63" s="235"/>
      <c r="BD63" s="4"/>
      <c r="BM63" s="4"/>
    </row>
    <row r="64" spans="1:65" s="3" customFormat="1" ht="12" x14ac:dyDescent="0.15">
      <c r="A64" s="4"/>
      <c r="B64" s="4"/>
      <c r="C64" s="4"/>
      <c r="D64" s="4" t="s">
        <v>110</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M64" s="4"/>
    </row>
    <row r="65" spans="1:65" s="3" customFormat="1" ht="12" x14ac:dyDescent="0.15">
      <c r="A65" s="4"/>
      <c r="B65" s="4"/>
      <c r="C65" s="4"/>
      <c r="D65" s="4"/>
      <c r="E65" s="4"/>
      <c r="F65" s="77" t="s">
        <v>0</v>
      </c>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9"/>
      <c r="BD65" s="4"/>
      <c r="BM65" s="4"/>
    </row>
    <row r="66" spans="1:65" s="3" customFormat="1" ht="22.5" customHeight="1" x14ac:dyDescent="0.15">
      <c r="A66" s="4"/>
      <c r="B66" s="4"/>
      <c r="C66" s="4"/>
      <c r="D66" s="4"/>
      <c r="E66" s="4"/>
      <c r="F66" s="24"/>
      <c r="G66" s="19"/>
      <c r="H66" s="295" t="s">
        <v>111</v>
      </c>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2"/>
      <c r="BD66" s="4"/>
      <c r="BM66" s="4"/>
    </row>
    <row r="67" spans="1:65" s="3" customFormat="1" ht="22.5" customHeight="1" x14ac:dyDescent="0.15">
      <c r="A67" s="4"/>
      <c r="B67" s="4"/>
      <c r="C67" s="4"/>
      <c r="D67" s="4"/>
      <c r="E67" s="4"/>
      <c r="F67" s="96"/>
      <c r="G67" s="97"/>
      <c r="H67" s="151" t="s">
        <v>112</v>
      </c>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40"/>
      <c r="BD67" s="4"/>
      <c r="BM67" s="4"/>
    </row>
    <row r="68" spans="1:65" s="3" customFormat="1" ht="12" x14ac:dyDescent="0.15">
      <c r="A68" s="4"/>
      <c r="B68" s="4"/>
      <c r="C68" s="4"/>
      <c r="D68" s="4"/>
      <c r="E68" s="4"/>
      <c r="F68" s="205" t="s">
        <v>113</v>
      </c>
      <c r="G68" s="205"/>
      <c r="H68" s="205"/>
      <c r="I68" s="218" t="s">
        <v>114</v>
      </c>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c r="AV68" s="218"/>
      <c r="AW68" s="218"/>
      <c r="AX68" s="218"/>
      <c r="AY68" s="218"/>
      <c r="AZ68" s="218"/>
      <c r="BA68" s="218"/>
      <c r="BB68" s="218"/>
      <c r="BC68" s="218"/>
      <c r="BD68" s="4"/>
      <c r="BM68" s="4"/>
    </row>
    <row r="69" spans="1:65" s="3" customFormat="1" ht="12" x14ac:dyDescent="0.15">
      <c r="A69" s="4"/>
      <c r="B69" s="4" t="s">
        <v>115</v>
      </c>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M69" s="4"/>
    </row>
    <row r="70" spans="1:65" s="3" customFormat="1" ht="12" x14ac:dyDescent="0.15">
      <c r="A70" s="4"/>
      <c r="B70" s="4"/>
      <c r="C70" s="4"/>
      <c r="D70" s="4" t="s">
        <v>116</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M70" s="4"/>
    </row>
    <row r="71" spans="1:65" s="3" customFormat="1" ht="12.75" thickBot="1" x14ac:dyDescent="0.2">
      <c r="A71" s="4"/>
      <c r="B71" s="4"/>
      <c r="C71" s="4"/>
      <c r="D71" s="4" t="s">
        <v>117</v>
      </c>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M71" s="4"/>
    </row>
    <row r="72" spans="1:65" s="3" customFormat="1" ht="12" x14ac:dyDescent="0.15">
      <c r="A72" s="4"/>
      <c r="B72" s="4"/>
      <c r="C72" s="4"/>
      <c r="D72" s="4"/>
      <c r="E72" s="4"/>
      <c r="F72" s="77" t="s">
        <v>44</v>
      </c>
      <c r="G72" s="78"/>
      <c r="H72" s="78"/>
      <c r="I72" s="78"/>
      <c r="J72" s="78"/>
      <c r="K72" s="78"/>
      <c r="L72" s="78"/>
      <c r="M72" s="78"/>
      <c r="N72" s="78"/>
      <c r="O72" s="79"/>
      <c r="P72" s="4"/>
      <c r="Q72" s="4"/>
      <c r="R72" s="4"/>
      <c r="S72" s="77" t="s">
        <v>0</v>
      </c>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9"/>
      <c r="BD72" s="4"/>
      <c r="BF72" s="28" t="s">
        <v>45</v>
      </c>
      <c r="BG72" s="29" t="s">
        <v>46</v>
      </c>
      <c r="BH72" s="10" t="s">
        <v>47</v>
      </c>
      <c r="BI72" s="30" t="s">
        <v>48</v>
      </c>
      <c r="BJ72" s="28" t="s">
        <v>49</v>
      </c>
      <c r="BM72" s="4"/>
    </row>
    <row r="73" spans="1:65" s="3" customFormat="1" ht="22.5" customHeight="1" thickBot="1" x14ac:dyDescent="0.2">
      <c r="A73" s="4"/>
      <c r="B73" s="4"/>
      <c r="C73" s="4"/>
      <c r="D73" s="4"/>
      <c r="E73" s="4"/>
      <c r="F73" s="24"/>
      <c r="G73" s="261"/>
      <c r="H73" s="261"/>
      <c r="I73" s="145" t="s">
        <v>20</v>
      </c>
      <c r="J73" s="145"/>
      <c r="K73" s="261"/>
      <c r="L73" s="261"/>
      <c r="M73" s="145" t="s">
        <v>7</v>
      </c>
      <c r="N73" s="145"/>
      <c r="O73" s="97"/>
      <c r="P73" s="4"/>
      <c r="Q73" s="4"/>
      <c r="R73" s="4"/>
      <c r="S73" s="96"/>
      <c r="T73" s="145"/>
      <c r="U73" s="139" t="s">
        <v>118</v>
      </c>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40"/>
      <c r="BD73" s="4"/>
      <c r="BF73" s="31" t="b">
        <f>IF(OR(G73="",K73=""),FALSE,TRUE)</f>
        <v>0</v>
      </c>
      <c r="BG73" s="29" t="s">
        <v>50</v>
      </c>
      <c r="BH73" s="10">
        <v>0</v>
      </c>
      <c r="BI73" s="30">
        <v>0</v>
      </c>
      <c r="BJ73" s="31">
        <f>IF(OR(AND(BH73=1,OR(BI73=2,BI73=3)),AND(BH73=2,BI73=1),AND(BH73=3,OR(BI73=1,BI73=2))),FALSE,IF(OR(BH73=0,BI73=0),0,TRUE))</f>
        <v>0</v>
      </c>
      <c r="BM73" s="4"/>
    </row>
    <row r="74" spans="1:65" s="3" customFormat="1" ht="12" x14ac:dyDescent="0.15">
      <c r="A74" s="4"/>
      <c r="B74" s="4"/>
      <c r="C74" s="4"/>
      <c r="D74" s="4" t="s">
        <v>51</v>
      </c>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M74" s="4"/>
    </row>
    <row r="75" spans="1:65" s="3" customFormat="1" ht="12" x14ac:dyDescent="0.15">
      <c r="A75" s="4"/>
      <c r="B75" s="4"/>
      <c r="C75" s="4"/>
      <c r="D75" s="4"/>
      <c r="E75" s="4"/>
      <c r="F75" s="77" t="s">
        <v>52</v>
      </c>
      <c r="G75" s="78"/>
      <c r="H75" s="78"/>
      <c r="I75" s="78"/>
      <c r="J75" s="78"/>
      <c r="K75" s="78"/>
      <c r="L75" s="78"/>
      <c r="M75" s="78"/>
      <c r="N75" s="78"/>
      <c r="O75" s="78"/>
      <c r="P75" s="78"/>
      <c r="Q75" s="78"/>
      <c r="R75" s="78"/>
      <c r="S75" s="78"/>
      <c r="T75" s="78"/>
      <c r="U75" s="78"/>
      <c r="V75" s="78"/>
      <c r="W75" s="79"/>
      <c r="X75" s="4"/>
      <c r="Y75" s="4"/>
      <c r="Z75" s="4"/>
      <c r="AA75" s="77" t="s">
        <v>53</v>
      </c>
      <c r="AB75" s="78"/>
      <c r="AC75" s="78"/>
      <c r="AD75" s="78"/>
      <c r="AE75" s="78"/>
      <c r="AF75" s="78"/>
      <c r="AG75" s="78"/>
      <c r="AH75" s="78"/>
      <c r="AI75" s="78"/>
      <c r="AJ75" s="78"/>
      <c r="AK75" s="78"/>
      <c r="AL75" s="78"/>
      <c r="AM75" s="78"/>
      <c r="AN75" s="78"/>
      <c r="AO75" s="78"/>
      <c r="AP75" s="78"/>
      <c r="AQ75" s="78"/>
      <c r="AR75" s="78"/>
      <c r="AS75" s="78"/>
      <c r="AT75" s="78"/>
      <c r="AU75" s="78"/>
      <c r="AV75" s="78"/>
      <c r="AW75" s="79"/>
      <c r="AX75" s="163" t="s">
        <v>54</v>
      </c>
      <c r="AY75" s="164"/>
      <c r="AZ75" s="164"/>
      <c r="BA75" s="164"/>
      <c r="BB75" s="164"/>
      <c r="BC75" s="165"/>
      <c r="BD75" s="4"/>
      <c r="BF75" s="10" t="s">
        <v>55</v>
      </c>
      <c r="BG75" s="10" t="s">
        <v>56</v>
      </c>
      <c r="BH75" s="10" t="s">
        <v>57</v>
      </c>
      <c r="BI75" s="10" t="s">
        <v>58</v>
      </c>
      <c r="BM75" s="4"/>
    </row>
    <row r="76" spans="1:65" s="3" customFormat="1" ht="22.5" customHeight="1" x14ac:dyDescent="0.15">
      <c r="A76" s="4"/>
      <c r="B76" s="4"/>
      <c r="C76" s="4"/>
      <c r="D76" s="4"/>
      <c r="E76" s="4"/>
      <c r="F76" s="96"/>
      <c r="G76" s="97"/>
      <c r="H76" s="151" t="s">
        <v>59</v>
      </c>
      <c r="I76" s="139"/>
      <c r="J76" s="139"/>
      <c r="K76" s="139"/>
      <c r="L76" s="139"/>
      <c r="M76" s="139"/>
      <c r="N76" s="139"/>
      <c r="O76" s="139"/>
      <c r="P76" s="139"/>
      <c r="Q76" s="139"/>
      <c r="R76" s="139"/>
      <c r="S76" s="139"/>
      <c r="T76" s="139"/>
      <c r="U76" s="139"/>
      <c r="V76" s="139"/>
      <c r="W76" s="140"/>
      <c r="X76" s="4"/>
      <c r="Y76" s="4"/>
      <c r="Z76" s="4"/>
      <c r="AA76" s="24"/>
      <c r="AB76" s="22"/>
      <c r="AC76" s="139" t="s">
        <v>119</v>
      </c>
      <c r="AD76" s="139"/>
      <c r="AE76" s="139"/>
      <c r="AF76" s="139"/>
      <c r="AG76" s="139"/>
      <c r="AH76" s="139"/>
      <c r="AI76" s="139"/>
      <c r="AJ76" s="139"/>
      <c r="AK76" s="139"/>
      <c r="AL76" s="139"/>
      <c r="AM76" s="139"/>
      <c r="AN76" s="139"/>
      <c r="AO76" s="139"/>
      <c r="AP76" s="139"/>
      <c r="AQ76" s="139"/>
      <c r="AR76" s="139"/>
      <c r="AS76" s="139"/>
      <c r="AT76" s="139"/>
      <c r="AU76" s="139"/>
      <c r="AV76" s="139"/>
      <c r="AW76" s="140"/>
      <c r="AX76" s="96" t="s">
        <v>61</v>
      </c>
      <c r="AY76" s="293"/>
      <c r="AZ76" s="294" t="s">
        <v>62</v>
      </c>
      <c r="BA76" s="293"/>
      <c r="BB76" s="294" t="s">
        <v>62</v>
      </c>
      <c r="BC76" s="97"/>
      <c r="BD76" s="4"/>
      <c r="BF76" s="56" t="b">
        <f>IF(AND(BJ73=TRUE,BI73=1),TRUE,FALSE)</f>
        <v>0</v>
      </c>
      <c r="BG76" s="32">
        <f>P95</f>
        <v>0</v>
      </c>
      <c r="BH76" s="10" t="b">
        <f>IF(AND(BF76=TRUE,BG76&lt;&gt;0),TRUE,FALSE)</f>
        <v>0</v>
      </c>
      <c r="BI76" s="10" t="b">
        <f>IF(BH76=TRUE,BG76,IF(BH77=TRUE,BG77,IF(BH80=TRUE,BG80,FALSE)))</f>
        <v>0</v>
      </c>
      <c r="BM76" s="4"/>
    </row>
    <row r="77" spans="1:65" s="3" customFormat="1" ht="30" customHeight="1" x14ac:dyDescent="0.15">
      <c r="A77" s="4"/>
      <c r="B77" s="4"/>
      <c r="C77" s="4"/>
      <c r="D77" s="4"/>
      <c r="E77" s="4"/>
      <c r="F77" s="91"/>
      <c r="G77" s="92"/>
      <c r="H77" s="250" t="s">
        <v>63</v>
      </c>
      <c r="I77" s="141"/>
      <c r="J77" s="141"/>
      <c r="K77" s="141"/>
      <c r="L77" s="141"/>
      <c r="M77" s="141"/>
      <c r="N77" s="141"/>
      <c r="O77" s="141"/>
      <c r="P77" s="141"/>
      <c r="Q77" s="141"/>
      <c r="R77" s="141"/>
      <c r="S77" s="141"/>
      <c r="T77" s="141"/>
      <c r="U77" s="141"/>
      <c r="V77" s="141"/>
      <c r="W77" s="251"/>
      <c r="X77" s="4"/>
      <c r="Y77" s="4"/>
      <c r="Z77" s="4"/>
      <c r="AA77" s="91"/>
      <c r="AB77" s="205"/>
      <c r="AC77" s="288" t="s">
        <v>120</v>
      </c>
      <c r="AD77" s="288"/>
      <c r="AE77" s="288"/>
      <c r="AF77" s="288"/>
      <c r="AG77" s="288"/>
      <c r="AH77" s="288"/>
      <c r="AI77" s="288"/>
      <c r="AJ77" s="288"/>
      <c r="AK77" s="288"/>
      <c r="AL77" s="288"/>
      <c r="AM77" s="288"/>
      <c r="AN77" s="288"/>
      <c r="AO77" s="288"/>
      <c r="AP77" s="288"/>
      <c r="AQ77" s="288"/>
      <c r="AR77" s="288"/>
      <c r="AS77" s="288"/>
      <c r="AT77" s="288"/>
      <c r="AU77" s="288"/>
      <c r="AV77" s="288"/>
      <c r="AW77" s="289"/>
      <c r="AX77" s="91" t="s">
        <v>61</v>
      </c>
      <c r="AY77" s="273"/>
      <c r="AZ77" s="205" t="s">
        <v>65</v>
      </c>
      <c r="BA77" s="273"/>
      <c r="BB77" s="275" t="s">
        <v>62</v>
      </c>
      <c r="BC77" s="92"/>
      <c r="BD77" s="4"/>
      <c r="BF77" s="278" t="b">
        <f>IF(AND(BJ73=TRUE,BI73=2),TRUE,FALSE)</f>
        <v>0</v>
      </c>
      <c r="BG77" s="278" t="str">
        <f>AJ98</f>
        <v>自動算出</v>
      </c>
      <c r="BH77" s="278" t="b">
        <f>IF(AND(BF77=TRUE,BG77&lt;&gt;"自動算出"),TRUE,FALSE)</f>
        <v>0</v>
      </c>
      <c r="BM77" s="4"/>
    </row>
    <row r="78" spans="1:65" s="3" customFormat="1" ht="12" customHeight="1" x14ac:dyDescent="0.15">
      <c r="A78" s="4"/>
      <c r="B78" s="4"/>
      <c r="C78" s="4"/>
      <c r="D78" s="4"/>
      <c r="E78" s="4"/>
      <c r="F78" s="125"/>
      <c r="G78" s="126"/>
      <c r="H78" s="260"/>
      <c r="I78" s="242"/>
      <c r="J78" s="242"/>
      <c r="K78" s="242"/>
      <c r="L78" s="242"/>
      <c r="M78" s="242"/>
      <c r="N78" s="242"/>
      <c r="O78" s="242"/>
      <c r="P78" s="242"/>
      <c r="Q78" s="242"/>
      <c r="R78" s="242"/>
      <c r="S78" s="242"/>
      <c r="T78" s="242"/>
      <c r="U78" s="242"/>
      <c r="V78" s="242"/>
      <c r="W78" s="243"/>
      <c r="X78" s="4"/>
      <c r="Y78" s="4"/>
      <c r="Z78" s="4"/>
      <c r="AA78" s="125"/>
      <c r="AB78" s="192"/>
      <c r="AC78" s="283" t="s">
        <v>66</v>
      </c>
      <c r="AD78" s="283"/>
      <c r="AE78" s="283"/>
      <c r="AF78" s="284" t="s">
        <v>67</v>
      </c>
      <c r="AG78" s="284"/>
      <c r="AH78" s="284"/>
      <c r="AI78" s="284"/>
      <c r="AJ78" s="284"/>
      <c r="AK78" s="284"/>
      <c r="AL78" s="284"/>
      <c r="AM78" s="284"/>
      <c r="AN78" s="284"/>
      <c r="AO78" s="284"/>
      <c r="AP78" s="284"/>
      <c r="AQ78" s="284"/>
      <c r="AR78" s="284"/>
      <c r="AS78" s="284"/>
      <c r="AT78" s="284"/>
      <c r="AU78" s="284"/>
      <c r="AV78" s="284"/>
      <c r="AW78" s="285"/>
      <c r="AX78" s="125"/>
      <c r="AY78" s="290"/>
      <c r="AZ78" s="192"/>
      <c r="BA78" s="290"/>
      <c r="BB78" s="281"/>
      <c r="BC78" s="126"/>
      <c r="BD78" s="4"/>
      <c r="BF78" s="282"/>
      <c r="BG78" s="282"/>
      <c r="BH78" s="282"/>
      <c r="BM78" s="4"/>
    </row>
    <row r="79" spans="1:65" s="3" customFormat="1" ht="12" x14ac:dyDescent="0.15">
      <c r="A79" s="4"/>
      <c r="B79" s="4"/>
      <c r="C79" s="4"/>
      <c r="D79" s="4"/>
      <c r="E79" s="4"/>
      <c r="F79" s="125"/>
      <c r="G79" s="126"/>
      <c r="H79" s="34"/>
      <c r="I79" s="4"/>
      <c r="J79" s="4"/>
      <c r="K79" s="4"/>
      <c r="L79" s="4"/>
      <c r="M79" s="4"/>
      <c r="N79" s="4"/>
      <c r="O79" s="4"/>
      <c r="P79" s="4"/>
      <c r="Q79" s="4"/>
      <c r="R79" s="4"/>
      <c r="S79" s="4"/>
      <c r="T79" s="4"/>
      <c r="U79" s="4"/>
      <c r="V79" s="4"/>
      <c r="W79" s="11"/>
      <c r="X79" s="4"/>
      <c r="Y79" s="4"/>
      <c r="Z79" s="4"/>
      <c r="AA79" s="127"/>
      <c r="AB79" s="212"/>
      <c r="AC79" s="35"/>
      <c r="AD79" s="35"/>
      <c r="AE79" s="35"/>
      <c r="AF79" s="286"/>
      <c r="AG79" s="286"/>
      <c r="AH79" s="286"/>
      <c r="AI79" s="286"/>
      <c r="AJ79" s="286"/>
      <c r="AK79" s="286"/>
      <c r="AL79" s="286"/>
      <c r="AM79" s="286"/>
      <c r="AN79" s="286"/>
      <c r="AO79" s="286"/>
      <c r="AP79" s="286"/>
      <c r="AQ79" s="286"/>
      <c r="AR79" s="286"/>
      <c r="AS79" s="286"/>
      <c r="AT79" s="286"/>
      <c r="AU79" s="286"/>
      <c r="AV79" s="286"/>
      <c r="AW79" s="287"/>
      <c r="AX79" s="127"/>
      <c r="AY79" s="274"/>
      <c r="AZ79" s="212"/>
      <c r="BA79" s="274"/>
      <c r="BB79" s="276"/>
      <c r="BC79" s="128"/>
      <c r="BD79" s="4"/>
      <c r="BF79" s="279"/>
      <c r="BG79" s="279"/>
      <c r="BH79" s="279"/>
      <c r="BM79" s="4"/>
    </row>
    <row r="80" spans="1:65" s="3" customFormat="1" ht="21" customHeight="1" x14ac:dyDescent="0.15">
      <c r="A80" s="4"/>
      <c r="B80" s="4"/>
      <c r="C80" s="4"/>
      <c r="D80" s="4"/>
      <c r="E80" s="4"/>
      <c r="F80" s="127"/>
      <c r="G80" s="128"/>
      <c r="H80" s="37"/>
      <c r="I80" s="38"/>
      <c r="J80" s="38"/>
      <c r="K80" s="38"/>
      <c r="L80" s="38"/>
      <c r="M80" s="38"/>
      <c r="N80" s="38"/>
      <c r="O80" s="38"/>
      <c r="P80" s="38"/>
      <c r="Q80" s="38" t="s">
        <v>1</v>
      </c>
      <c r="R80" s="277"/>
      <c r="S80" s="277"/>
      <c r="T80" s="212" t="s">
        <v>68</v>
      </c>
      <c r="U80" s="212"/>
      <c r="V80" s="212"/>
      <c r="W80" s="128"/>
      <c r="X80" s="4"/>
      <c r="Y80" s="4"/>
      <c r="Z80" s="4"/>
      <c r="AA80" s="91"/>
      <c r="AB80" s="205"/>
      <c r="AC80" s="288" t="s">
        <v>121</v>
      </c>
      <c r="AD80" s="288"/>
      <c r="AE80" s="288"/>
      <c r="AF80" s="288"/>
      <c r="AG80" s="288"/>
      <c r="AH80" s="288"/>
      <c r="AI80" s="288"/>
      <c r="AJ80" s="288"/>
      <c r="AK80" s="288"/>
      <c r="AL80" s="288"/>
      <c r="AM80" s="288"/>
      <c r="AN80" s="288"/>
      <c r="AO80" s="288"/>
      <c r="AP80" s="288"/>
      <c r="AQ80" s="288"/>
      <c r="AR80" s="288"/>
      <c r="AS80" s="288"/>
      <c r="AT80" s="288"/>
      <c r="AU80" s="288"/>
      <c r="AV80" s="288"/>
      <c r="AW80" s="289"/>
      <c r="AX80" s="91" t="s">
        <v>61</v>
      </c>
      <c r="AY80" s="273"/>
      <c r="AZ80" s="275" t="s">
        <v>62</v>
      </c>
      <c r="BA80" s="273"/>
      <c r="BB80" s="205" t="s">
        <v>70</v>
      </c>
      <c r="BC80" s="92"/>
      <c r="BD80" s="4"/>
      <c r="BF80" s="278" t="b">
        <f>IF(AND(BJ73=TRUE,BI73=3),TRUE,FALSE)</f>
        <v>0</v>
      </c>
      <c r="BG80" s="280" t="str">
        <f>AO121</f>
        <v>自動算出</v>
      </c>
      <c r="BH80" s="278" t="b">
        <f>IF(AND(BF80=TRUE,BG80&lt;&gt;"自動算出"),TRUE,FALSE)</f>
        <v>0</v>
      </c>
      <c r="BM80" s="4"/>
    </row>
    <row r="81" spans="1:65" s="3" customFormat="1" ht="22.5" customHeight="1" x14ac:dyDescent="0.15">
      <c r="A81" s="4"/>
      <c r="B81" s="4"/>
      <c r="C81" s="4"/>
      <c r="D81" s="4"/>
      <c r="E81" s="4"/>
      <c r="F81" s="96"/>
      <c r="G81" s="97"/>
      <c r="H81" s="151" t="s">
        <v>71</v>
      </c>
      <c r="I81" s="139"/>
      <c r="J81" s="139"/>
      <c r="K81" s="139"/>
      <c r="L81" s="139"/>
      <c r="M81" s="139"/>
      <c r="N81" s="139"/>
      <c r="O81" s="139"/>
      <c r="P81" s="139"/>
      <c r="Q81" s="139"/>
      <c r="R81" s="139"/>
      <c r="S81" s="139"/>
      <c r="T81" s="139"/>
      <c r="U81" s="139"/>
      <c r="V81" s="139"/>
      <c r="W81" s="140"/>
      <c r="X81" s="4"/>
      <c r="Y81" s="4"/>
      <c r="Z81" s="4"/>
      <c r="AA81" s="127"/>
      <c r="AB81" s="212"/>
      <c r="AC81" s="291"/>
      <c r="AD81" s="291"/>
      <c r="AE81" s="291"/>
      <c r="AF81" s="291"/>
      <c r="AG81" s="291"/>
      <c r="AH81" s="291"/>
      <c r="AI81" s="291"/>
      <c r="AJ81" s="291"/>
      <c r="AK81" s="291"/>
      <c r="AL81" s="291"/>
      <c r="AM81" s="291"/>
      <c r="AN81" s="291"/>
      <c r="AO81" s="291"/>
      <c r="AP81" s="291"/>
      <c r="AQ81" s="291"/>
      <c r="AR81" s="291"/>
      <c r="AS81" s="291"/>
      <c r="AT81" s="291"/>
      <c r="AU81" s="291"/>
      <c r="AV81" s="291"/>
      <c r="AW81" s="292"/>
      <c r="AX81" s="127"/>
      <c r="AY81" s="274"/>
      <c r="AZ81" s="276"/>
      <c r="BA81" s="274"/>
      <c r="BB81" s="212"/>
      <c r="BC81" s="128"/>
      <c r="BD81" s="4"/>
      <c r="BF81" s="279"/>
      <c r="BG81" s="279"/>
      <c r="BH81" s="279"/>
      <c r="BM81" s="4"/>
    </row>
    <row r="82" spans="1:65" s="3" customFormat="1" ht="12" x14ac:dyDescent="0.15">
      <c r="A82" s="4"/>
      <c r="B82" s="4"/>
      <c r="C82" s="4"/>
      <c r="D82" s="4" t="s">
        <v>122</v>
      </c>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M82" s="4"/>
    </row>
    <row r="83" spans="1:65" s="3" customFormat="1" ht="12" customHeight="1" x14ac:dyDescent="0.15">
      <c r="A83" s="4"/>
      <c r="B83" s="4"/>
      <c r="C83" s="4"/>
      <c r="D83" s="4" t="s">
        <v>123</v>
      </c>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1"/>
      <c r="AJ83" s="41"/>
      <c r="AK83" s="41"/>
      <c r="AL83" s="41"/>
      <c r="AM83" s="41"/>
      <c r="AN83" s="41"/>
      <c r="AO83" s="41"/>
      <c r="AP83" s="41"/>
      <c r="AQ83" s="41"/>
      <c r="AR83" s="41"/>
      <c r="AS83" s="41"/>
      <c r="AT83" s="41"/>
      <c r="AU83" s="41"/>
      <c r="AV83" s="41"/>
      <c r="AW83" s="41"/>
      <c r="AX83" s="41"/>
      <c r="AY83" s="41"/>
      <c r="AZ83" s="41"/>
      <c r="BA83" s="41"/>
      <c r="BB83" s="41"/>
      <c r="BC83" s="41"/>
      <c r="BD83" s="4"/>
      <c r="BM83" s="4"/>
    </row>
    <row r="84" spans="1:65" s="3" customFormat="1" ht="13.5" customHeight="1" x14ac:dyDescent="0.15">
      <c r="A84" s="4"/>
      <c r="B84" s="4"/>
      <c r="C84" s="4"/>
      <c r="D84" s="4"/>
      <c r="E84" s="4"/>
      <c r="F84" s="137" t="s">
        <v>74</v>
      </c>
      <c r="G84" s="137"/>
      <c r="H84" s="137"/>
      <c r="I84" s="137"/>
      <c r="J84" s="137"/>
      <c r="K84" s="137"/>
      <c r="L84" s="137"/>
      <c r="M84" s="137"/>
      <c r="N84" s="137"/>
      <c r="O84" s="137"/>
      <c r="P84" s="137" t="s">
        <v>75</v>
      </c>
      <c r="Q84" s="137"/>
      <c r="R84" s="137"/>
      <c r="S84" s="137"/>
      <c r="T84" s="137"/>
      <c r="U84" s="137"/>
      <c r="V84" s="137"/>
      <c r="W84" s="77" t="s">
        <v>76</v>
      </c>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9"/>
      <c r="BD84" s="4"/>
      <c r="BM84" s="4"/>
    </row>
    <row r="85" spans="1:65" s="3" customFormat="1" ht="13.5" customHeight="1" x14ac:dyDescent="0.15">
      <c r="A85" s="4"/>
      <c r="B85" s="4"/>
      <c r="C85" s="4"/>
      <c r="D85" s="4"/>
      <c r="E85" s="4"/>
      <c r="F85" s="260" t="s">
        <v>2</v>
      </c>
      <c r="G85" s="242"/>
      <c r="H85" s="242"/>
      <c r="I85" s="242"/>
      <c r="J85" s="242"/>
      <c r="K85" s="242"/>
      <c r="L85" s="242"/>
      <c r="M85" s="242"/>
      <c r="N85" s="242"/>
      <c r="O85" s="243"/>
      <c r="P85" s="252">
        <f>SUM(P86:V89)</f>
        <v>0</v>
      </c>
      <c r="Q85" s="253"/>
      <c r="R85" s="253"/>
      <c r="S85" s="253"/>
      <c r="T85" s="253"/>
      <c r="U85" s="253"/>
      <c r="V85" s="254"/>
      <c r="W85" s="42"/>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4"/>
      <c r="BD85" s="4"/>
      <c r="BM85" s="4"/>
    </row>
    <row r="86" spans="1:65" s="3" customFormat="1" ht="13.5" customHeight="1" x14ac:dyDescent="0.15">
      <c r="A86" s="4"/>
      <c r="B86" s="4"/>
      <c r="C86" s="4"/>
      <c r="D86" s="4"/>
      <c r="E86" s="4"/>
      <c r="F86" s="45"/>
      <c r="G86" s="236" t="s">
        <v>77</v>
      </c>
      <c r="H86" s="236"/>
      <c r="I86" s="236"/>
      <c r="J86" s="236"/>
      <c r="K86" s="236"/>
      <c r="L86" s="236"/>
      <c r="M86" s="236"/>
      <c r="N86" s="236"/>
      <c r="O86" s="237"/>
      <c r="P86" s="238"/>
      <c r="Q86" s="239"/>
      <c r="R86" s="239"/>
      <c r="S86" s="239"/>
      <c r="T86" s="239"/>
      <c r="U86" s="239"/>
      <c r="V86" s="240"/>
      <c r="W86" s="241"/>
      <c r="X86" s="236"/>
      <c r="Y86" s="236"/>
      <c r="Z86" s="23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c r="AW86" s="236"/>
      <c r="AX86" s="236"/>
      <c r="AY86" s="236"/>
      <c r="AZ86" s="236"/>
      <c r="BA86" s="236"/>
      <c r="BB86" s="236"/>
      <c r="BC86" s="237"/>
      <c r="BD86" s="4"/>
      <c r="BM86" s="4"/>
    </row>
    <row r="87" spans="1:65" s="3" customFormat="1" ht="13.5" customHeight="1" x14ac:dyDescent="0.15">
      <c r="A87" s="4"/>
      <c r="B87" s="4"/>
      <c r="C87" s="4"/>
      <c r="D87" s="4"/>
      <c r="E87" s="4"/>
      <c r="F87" s="45"/>
      <c r="G87" s="236" t="s">
        <v>78</v>
      </c>
      <c r="H87" s="236"/>
      <c r="I87" s="236"/>
      <c r="J87" s="236"/>
      <c r="K87" s="236"/>
      <c r="L87" s="236"/>
      <c r="M87" s="236"/>
      <c r="N87" s="236"/>
      <c r="O87" s="237"/>
      <c r="P87" s="238"/>
      <c r="Q87" s="239"/>
      <c r="R87" s="239"/>
      <c r="S87" s="239"/>
      <c r="T87" s="239"/>
      <c r="U87" s="239"/>
      <c r="V87" s="240"/>
      <c r="W87" s="241"/>
      <c r="X87" s="236"/>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6"/>
      <c r="AZ87" s="236"/>
      <c r="BA87" s="236"/>
      <c r="BB87" s="236"/>
      <c r="BC87" s="237"/>
      <c r="BD87" s="4"/>
      <c r="BM87" s="4"/>
    </row>
    <row r="88" spans="1:65" s="3" customFormat="1" ht="13.5" customHeight="1" x14ac:dyDescent="0.15">
      <c r="A88" s="4"/>
      <c r="B88" s="4"/>
      <c r="C88" s="4"/>
      <c r="D88" s="4"/>
      <c r="E88" s="4"/>
      <c r="F88" s="45"/>
      <c r="G88" s="236" t="s">
        <v>79</v>
      </c>
      <c r="H88" s="236"/>
      <c r="I88" s="236"/>
      <c r="J88" s="236"/>
      <c r="K88" s="236"/>
      <c r="L88" s="236"/>
      <c r="M88" s="236"/>
      <c r="N88" s="236"/>
      <c r="O88" s="237"/>
      <c r="P88" s="238"/>
      <c r="Q88" s="239"/>
      <c r="R88" s="239"/>
      <c r="S88" s="239"/>
      <c r="T88" s="239"/>
      <c r="U88" s="239"/>
      <c r="V88" s="240"/>
      <c r="W88" s="241"/>
      <c r="X88" s="236"/>
      <c r="Y88" s="236"/>
      <c r="Z88" s="236"/>
      <c r="AA88" s="236"/>
      <c r="AB88" s="236"/>
      <c r="AC88" s="236"/>
      <c r="AD88" s="236"/>
      <c r="AE88" s="236"/>
      <c r="AF88" s="236"/>
      <c r="AG88" s="236"/>
      <c r="AH88" s="236"/>
      <c r="AI88" s="236"/>
      <c r="AJ88" s="236"/>
      <c r="AK88" s="236"/>
      <c r="AL88" s="236"/>
      <c r="AM88" s="236"/>
      <c r="AN88" s="236"/>
      <c r="AO88" s="236"/>
      <c r="AP88" s="236"/>
      <c r="AQ88" s="236"/>
      <c r="AR88" s="236"/>
      <c r="AS88" s="236"/>
      <c r="AT88" s="236"/>
      <c r="AU88" s="236"/>
      <c r="AV88" s="236"/>
      <c r="AW88" s="236"/>
      <c r="AX88" s="236"/>
      <c r="AY88" s="236"/>
      <c r="AZ88" s="236"/>
      <c r="BA88" s="236"/>
      <c r="BB88" s="236"/>
      <c r="BC88" s="237"/>
      <c r="BD88" s="4"/>
      <c r="BM88" s="4"/>
    </row>
    <row r="89" spans="1:65" s="3" customFormat="1" ht="13.5" customHeight="1" x14ac:dyDescent="0.15">
      <c r="A89" s="4"/>
      <c r="B89" s="4"/>
      <c r="C89" s="4"/>
      <c r="D89" s="4"/>
      <c r="E89" s="4"/>
      <c r="F89" s="46"/>
      <c r="G89" s="255" t="s">
        <v>30</v>
      </c>
      <c r="H89" s="255"/>
      <c r="I89" s="255"/>
      <c r="J89" s="255"/>
      <c r="K89" s="255"/>
      <c r="L89" s="255"/>
      <c r="M89" s="255"/>
      <c r="N89" s="255"/>
      <c r="O89" s="256"/>
      <c r="P89" s="257"/>
      <c r="Q89" s="258"/>
      <c r="R89" s="258"/>
      <c r="S89" s="258"/>
      <c r="T89" s="258"/>
      <c r="U89" s="258"/>
      <c r="V89" s="259"/>
      <c r="W89" s="247"/>
      <c r="X89" s="248"/>
      <c r="Y89" s="248"/>
      <c r="Z89" s="248"/>
      <c r="AA89" s="248"/>
      <c r="AB89" s="248"/>
      <c r="AC89" s="248"/>
      <c r="AD89" s="248"/>
      <c r="AE89" s="248"/>
      <c r="AF89" s="248"/>
      <c r="AG89" s="248"/>
      <c r="AH89" s="248"/>
      <c r="AI89" s="248"/>
      <c r="AJ89" s="248"/>
      <c r="AK89" s="248"/>
      <c r="AL89" s="248"/>
      <c r="AM89" s="248"/>
      <c r="AN89" s="248"/>
      <c r="AO89" s="248"/>
      <c r="AP89" s="248"/>
      <c r="AQ89" s="248"/>
      <c r="AR89" s="248"/>
      <c r="AS89" s="248"/>
      <c r="AT89" s="248"/>
      <c r="AU89" s="248"/>
      <c r="AV89" s="248"/>
      <c r="AW89" s="248"/>
      <c r="AX89" s="248"/>
      <c r="AY89" s="248"/>
      <c r="AZ89" s="248"/>
      <c r="BA89" s="248"/>
      <c r="BB89" s="248"/>
      <c r="BC89" s="249"/>
      <c r="BD89" s="4"/>
      <c r="BM89" s="4"/>
    </row>
    <row r="90" spans="1:65" s="3" customFormat="1" ht="13.5" customHeight="1" x14ac:dyDescent="0.15">
      <c r="A90" s="4"/>
      <c r="B90" s="4"/>
      <c r="C90" s="4"/>
      <c r="D90" s="4"/>
      <c r="E90" s="4"/>
      <c r="F90" s="250" t="s">
        <v>3</v>
      </c>
      <c r="G90" s="141"/>
      <c r="H90" s="141"/>
      <c r="I90" s="141"/>
      <c r="J90" s="141"/>
      <c r="K90" s="141"/>
      <c r="L90" s="141"/>
      <c r="M90" s="141"/>
      <c r="N90" s="141"/>
      <c r="O90" s="251"/>
      <c r="P90" s="252">
        <f>SUM(P91:V94)</f>
        <v>0</v>
      </c>
      <c r="Q90" s="253"/>
      <c r="R90" s="253"/>
      <c r="S90" s="253"/>
      <c r="T90" s="253"/>
      <c r="U90" s="253"/>
      <c r="V90" s="254"/>
      <c r="W90" s="42"/>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4"/>
      <c r="BD90" s="4"/>
      <c r="BM90" s="4"/>
    </row>
    <row r="91" spans="1:65" s="3" customFormat="1" ht="13.5" customHeight="1" x14ac:dyDescent="0.15">
      <c r="A91" s="4"/>
      <c r="B91" s="4"/>
      <c r="C91" s="4"/>
      <c r="D91" s="4"/>
      <c r="E91" s="4"/>
      <c r="F91" s="45"/>
      <c r="G91" s="236" t="s">
        <v>80</v>
      </c>
      <c r="H91" s="236"/>
      <c r="I91" s="236"/>
      <c r="J91" s="236"/>
      <c r="K91" s="236"/>
      <c r="L91" s="236"/>
      <c r="M91" s="236"/>
      <c r="N91" s="236"/>
      <c r="O91" s="237"/>
      <c r="P91" s="238"/>
      <c r="Q91" s="239"/>
      <c r="R91" s="239"/>
      <c r="S91" s="239"/>
      <c r="T91" s="239"/>
      <c r="U91" s="239"/>
      <c r="V91" s="240"/>
      <c r="W91" s="241"/>
      <c r="X91" s="236"/>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c r="BC91" s="237"/>
      <c r="BD91" s="4"/>
      <c r="BM91" s="4"/>
    </row>
    <row r="92" spans="1:65" s="3" customFormat="1" ht="13.5" customHeight="1" x14ac:dyDescent="0.15">
      <c r="A92" s="4"/>
      <c r="B92" s="4"/>
      <c r="C92" s="4"/>
      <c r="D92" s="4"/>
      <c r="E92" s="4"/>
      <c r="F92" s="45"/>
      <c r="G92" s="236" t="s">
        <v>78</v>
      </c>
      <c r="H92" s="236"/>
      <c r="I92" s="236"/>
      <c r="J92" s="236"/>
      <c r="K92" s="236"/>
      <c r="L92" s="236"/>
      <c r="M92" s="236"/>
      <c r="N92" s="236"/>
      <c r="O92" s="237"/>
      <c r="P92" s="238"/>
      <c r="Q92" s="239"/>
      <c r="R92" s="239"/>
      <c r="S92" s="239"/>
      <c r="T92" s="239"/>
      <c r="U92" s="239"/>
      <c r="V92" s="240"/>
      <c r="W92" s="241"/>
      <c r="X92" s="236"/>
      <c r="Y92" s="236"/>
      <c r="Z92" s="236"/>
      <c r="AA92" s="236"/>
      <c r="AB92" s="236"/>
      <c r="AC92" s="236"/>
      <c r="AD92" s="236"/>
      <c r="AE92" s="236"/>
      <c r="AF92" s="236"/>
      <c r="AG92" s="236"/>
      <c r="AH92" s="236"/>
      <c r="AI92" s="236"/>
      <c r="AJ92" s="236"/>
      <c r="AK92" s="236"/>
      <c r="AL92" s="236"/>
      <c r="AM92" s="236"/>
      <c r="AN92" s="236"/>
      <c r="AO92" s="236"/>
      <c r="AP92" s="236"/>
      <c r="AQ92" s="236"/>
      <c r="AR92" s="236"/>
      <c r="AS92" s="236"/>
      <c r="AT92" s="236"/>
      <c r="AU92" s="236"/>
      <c r="AV92" s="236"/>
      <c r="AW92" s="236"/>
      <c r="AX92" s="236"/>
      <c r="AY92" s="236"/>
      <c r="AZ92" s="236"/>
      <c r="BA92" s="236"/>
      <c r="BB92" s="236"/>
      <c r="BC92" s="237"/>
      <c r="BD92" s="4"/>
      <c r="BM92" s="4"/>
    </row>
    <row r="93" spans="1:65" s="3" customFormat="1" ht="13.5" customHeight="1" x14ac:dyDescent="0.15">
      <c r="A93" s="4"/>
      <c r="B93" s="4"/>
      <c r="C93" s="4"/>
      <c r="D93" s="4"/>
      <c r="E93" s="4"/>
      <c r="F93" s="45"/>
      <c r="G93" s="236" t="s">
        <v>79</v>
      </c>
      <c r="H93" s="236"/>
      <c r="I93" s="236"/>
      <c r="J93" s="236"/>
      <c r="K93" s="236"/>
      <c r="L93" s="236"/>
      <c r="M93" s="236"/>
      <c r="N93" s="236"/>
      <c r="O93" s="237"/>
      <c r="P93" s="238"/>
      <c r="Q93" s="239"/>
      <c r="R93" s="239"/>
      <c r="S93" s="239"/>
      <c r="T93" s="239"/>
      <c r="U93" s="239"/>
      <c r="V93" s="240"/>
      <c r="W93" s="241"/>
      <c r="X93" s="236"/>
      <c r="Y93" s="236"/>
      <c r="Z93" s="236"/>
      <c r="AA93" s="236"/>
      <c r="AB93" s="236"/>
      <c r="AC93" s="236"/>
      <c r="AD93" s="236"/>
      <c r="AE93" s="236"/>
      <c r="AF93" s="236"/>
      <c r="AG93" s="236"/>
      <c r="AH93" s="236"/>
      <c r="AI93" s="236"/>
      <c r="AJ93" s="236"/>
      <c r="AK93" s="236"/>
      <c r="AL93" s="236"/>
      <c r="AM93" s="236"/>
      <c r="AN93" s="236"/>
      <c r="AO93" s="236"/>
      <c r="AP93" s="236"/>
      <c r="AQ93" s="236"/>
      <c r="AR93" s="236"/>
      <c r="AS93" s="236"/>
      <c r="AT93" s="236"/>
      <c r="AU93" s="236"/>
      <c r="AV93" s="236"/>
      <c r="AW93" s="236"/>
      <c r="AX93" s="236"/>
      <c r="AY93" s="236"/>
      <c r="AZ93" s="236"/>
      <c r="BA93" s="236"/>
      <c r="BB93" s="236"/>
      <c r="BC93" s="237"/>
      <c r="BD93" s="4"/>
      <c r="BM93" s="4"/>
    </row>
    <row r="94" spans="1:65" s="3" customFormat="1" ht="13.5" customHeight="1" thickBot="1" x14ac:dyDescent="0.2">
      <c r="A94" s="4"/>
      <c r="B94" s="4"/>
      <c r="C94" s="4"/>
      <c r="D94" s="4"/>
      <c r="E94" s="4"/>
      <c r="F94" s="45"/>
      <c r="G94" s="242" t="s">
        <v>30</v>
      </c>
      <c r="H94" s="242"/>
      <c r="I94" s="242"/>
      <c r="J94" s="242"/>
      <c r="K94" s="242"/>
      <c r="L94" s="242"/>
      <c r="M94" s="242"/>
      <c r="N94" s="242"/>
      <c r="O94" s="243"/>
      <c r="P94" s="244"/>
      <c r="Q94" s="245"/>
      <c r="R94" s="245"/>
      <c r="S94" s="245"/>
      <c r="T94" s="245"/>
      <c r="U94" s="245"/>
      <c r="V94" s="246"/>
      <c r="W94" s="247"/>
      <c r="X94" s="248"/>
      <c r="Y94" s="248"/>
      <c r="Z94" s="248"/>
      <c r="AA94" s="248"/>
      <c r="AB94" s="248"/>
      <c r="AC94" s="248"/>
      <c r="AD94" s="248"/>
      <c r="AE94" s="248"/>
      <c r="AF94" s="248"/>
      <c r="AG94" s="248"/>
      <c r="AH94" s="248"/>
      <c r="AI94" s="248"/>
      <c r="AJ94" s="248"/>
      <c r="AK94" s="248"/>
      <c r="AL94" s="248"/>
      <c r="AM94" s="248"/>
      <c r="AN94" s="248"/>
      <c r="AO94" s="248"/>
      <c r="AP94" s="248"/>
      <c r="AQ94" s="248"/>
      <c r="AR94" s="248"/>
      <c r="AS94" s="248"/>
      <c r="AT94" s="248"/>
      <c r="AU94" s="248"/>
      <c r="AV94" s="248"/>
      <c r="AW94" s="248"/>
      <c r="AX94" s="248"/>
      <c r="AY94" s="248"/>
      <c r="AZ94" s="248"/>
      <c r="BA94" s="248"/>
      <c r="BB94" s="248"/>
      <c r="BC94" s="249"/>
      <c r="BD94" s="4"/>
      <c r="BM94" s="4"/>
    </row>
    <row r="95" spans="1:65" s="3" customFormat="1" ht="22.5" customHeight="1" thickBot="1" x14ac:dyDescent="0.2">
      <c r="A95" s="4"/>
      <c r="B95" s="4"/>
      <c r="C95" s="4"/>
      <c r="D95" s="4"/>
      <c r="E95" s="4"/>
      <c r="F95" s="219" t="s">
        <v>81</v>
      </c>
      <c r="G95" s="220"/>
      <c r="H95" s="220"/>
      <c r="I95" s="220"/>
      <c r="J95" s="220"/>
      <c r="K95" s="220"/>
      <c r="L95" s="220"/>
      <c r="M95" s="220"/>
      <c r="N95" s="220"/>
      <c r="O95" s="221"/>
      <c r="P95" s="222">
        <f>SUM(P85,P90)</f>
        <v>0</v>
      </c>
      <c r="Q95" s="223"/>
      <c r="R95" s="223"/>
      <c r="S95" s="223"/>
      <c r="T95" s="223"/>
      <c r="U95" s="223"/>
      <c r="V95" s="224"/>
      <c r="W95" s="47"/>
      <c r="X95" s="48" t="s">
        <v>82</v>
      </c>
      <c r="Y95" s="49"/>
      <c r="Z95" s="49"/>
      <c r="AA95" s="49"/>
      <c r="AB95" s="49"/>
      <c r="AC95" s="49"/>
      <c r="AD95" s="49"/>
      <c r="AE95" s="49"/>
      <c r="AF95" s="49"/>
      <c r="AG95" s="49"/>
      <c r="AH95" s="4"/>
      <c r="AI95" s="4"/>
      <c r="AJ95" s="4"/>
      <c r="AK95" s="4"/>
      <c r="AL95" s="4"/>
      <c r="AM95" s="4"/>
      <c r="AN95" s="4"/>
      <c r="AO95" s="4"/>
      <c r="AP95" s="4"/>
      <c r="AQ95" s="4"/>
      <c r="AR95" s="4"/>
      <c r="AS95" s="4"/>
      <c r="AT95" s="4"/>
      <c r="AU95" s="4"/>
      <c r="AV95" s="4"/>
      <c r="AW95" s="4"/>
      <c r="AX95" s="4"/>
      <c r="AY95" s="4"/>
      <c r="AZ95" s="4"/>
      <c r="BA95" s="4"/>
      <c r="BB95" s="4"/>
      <c r="BC95" s="4"/>
      <c r="BD95" s="4"/>
      <c r="BM95" s="4"/>
    </row>
    <row r="96" spans="1:65" s="3" customFormat="1" ht="12.75" thickBot="1" x14ac:dyDescent="0.2">
      <c r="A96" s="4"/>
      <c r="B96" s="4"/>
      <c r="C96" s="4"/>
      <c r="D96" s="4" t="s">
        <v>83</v>
      </c>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M96" s="4"/>
    </row>
    <row r="97" spans="1:65" s="3" customFormat="1" ht="12" x14ac:dyDescent="0.15">
      <c r="A97" s="4"/>
      <c r="B97" s="4"/>
      <c r="C97" s="4"/>
      <c r="D97" s="4"/>
      <c r="E97" s="4"/>
      <c r="F97" s="138" t="s">
        <v>84</v>
      </c>
      <c r="G97" s="138"/>
      <c r="H97" s="138"/>
      <c r="I97" s="138"/>
      <c r="J97" s="138"/>
      <c r="K97" s="138"/>
      <c r="L97" s="138"/>
      <c r="M97" s="138"/>
      <c r="N97" s="138"/>
      <c r="O97" s="138"/>
      <c r="P97" s="138"/>
      <c r="Q97" s="138"/>
      <c r="R97" s="138"/>
      <c r="S97" s="138"/>
      <c r="T97" s="138"/>
      <c r="U97" s="138"/>
      <c r="V97" s="138"/>
      <c r="W97" s="138"/>
      <c r="X97" s="138"/>
      <c r="Y97" s="138"/>
      <c r="Z97" s="125" t="s">
        <v>85</v>
      </c>
      <c r="AA97" s="192"/>
      <c r="AB97" s="212">
        <v>12</v>
      </c>
      <c r="AC97" s="212"/>
      <c r="AD97" s="212"/>
      <c r="AE97" s="212"/>
      <c r="AF97" s="212"/>
      <c r="AG97" s="212"/>
      <c r="AH97" s="192" t="s">
        <v>86</v>
      </c>
      <c r="AI97" s="192"/>
      <c r="AJ97" s="262" t="s">
        <v>87</v>
      </c>
      <c r="AK97" s="263"/>
      <c r="AL97" s="263"/>
      <c r="AM97" s="263"/>
      <c r="AN97" s="263"/>
      <c r="AO97" s="263"/>
      <c r="AP97" s="263"/>
      <c r="AQ97" s="263"/>
      <c r="AR97" s="263"/>
      <c r="AS97" s="263"/>
      <c r="AT97" s="263"/>
      <c r="AU97" s="263"/>
      <c r="AV97" s="263"/>
      <c r="AW97" s="263"/>
      <c r="AX97" s="263"/>
      <c r="AY97" s="263"/>
      <c r="AZ97" s="263"/>
      <c r="BA97" s="263"/>
      <c r="BB97" s="263"/>
      <c r="BC97" s="264"/>
      <c r="BD97" s="4"/>
      <c r="BM97" s="4"/>
    </row>
    <row r="98" spans="1:65" s="3" customFormat="1" ht="13.5" customHeight="1" x14ac:dyDescent="0.15">
      <c r="A98" s="4"/>
      <c r="B98" s="4"/>
      <c r="C98" s="4"/>
      <c r="D98" s="4"/>
      <c r="E98" s="4"/>
      <c r="F98" s="265" t="str">
        <f>IF(P95=0,"自動表示",P95)</f>
        <v>自動表示</v>
      </c>
      <c r="G98" s="265"/>
      <c r="H98" s="265"/>
      <c r="I98" s="265"/>
      <c r="J98" s="265"/>
      <c r="K98" s="265"/>
      <c r="L98" s="265"/>
      <c r="M98" s="265"/>
      <c r="N98" s="265"/>
      <c r="O98" s="265"/>
      <c r="P98" s="265"/>
      <c r="Q98" s="265"/>
      <c r="R98" s="265"/>
      <c r="S98" s="265"/>
      <c r="T98" s="265"/>
      <c r="U98" s="265"/>
      <c r="V98" s="265"/>
      <c r="W98" s="265"/>
      <c r="X98" s="265"/>
      <c r="Y98" s="265"/>
      <c r="Z98" s="125"/>
      <c r="AA98" s="192"/>
      <c r="AB98" s="50"/>
      <c r="AC98" s="266" t="str">
        <f>IF(R80="","自動表示",R80)</f>
        <v>自動表示</v>
      </c>
      <c r="AD98" s="266"/>
      <c r="AE98" s="266"/>
      <c r="AF98" s="266"/>
      <c r="AG98" s="50"/>
      <c r="AH98" s="192"/>
      <c r="AI98" s="192"/>
      <c r="AJ98" s="267" t="str">
        <f>IF(OR(R80="",P95=0),"自動算出",P95*12/R80)</f>
        <v>自動算出</v>
      </c>
      <c r="AK98" s="268"/>
      <c r="AL98" s="268"/>
      <c r="AM98" s="268"/>
      <c r="AN98" s="268"/>
      <c r="AO98" s="268"/>
      <c r="AP98" s="268"/>
      <c r="AQ98" s="268"/>
      <c r="AR98" s="268"/>
      <c r="AS98" s="268"/>
      <c r="AT98" s="268"/>
      <c r="AU98" s="268"/>
      <c r="AV98" s="268"/>
      <c r="AW98" s="268"/>
      <c r="AX98" s="268"/>
      <c r="AY98" s="268"/>
      <c r="AZ98" s="268"/>
      <c r="BA98" s="268"/>
      <c r="BB98" s="268"/>
      <c r="BC98" s="269"/>
      <c r="BD98" s="4"/>
      <c r="BM98" s="4"/>
    </row>
    <row r="99" spans="1:65" s="3" customFormat="1" ht="13.5" customHeight="1" thickBot="1" x14ac:dyDescent="0.2">
      <c r="A99" s="4"/>
      <c r="B99" s="4"/>
      <c r="C99" s="4"/>
      <c r="D99" s="4"/>
      <c r="E99" s="4"/>
      <c r="F99" s="265"/>
      <c r="G99" s="265"/>
      <c r="H99" s="265"/>
      <c r="I99" s="265"/>
      <c r="J99" s="265"/>
      <c r="K99" s="265"/>
      <c r="L99" s="265"/>
      <c r="M99" s="265"/>
      <c r="N99" s="265"/>
      <c r="O99" s="265"/>
      <c r="P99" s="265"/>
      <c r="Q99" s="265"/>
      <c r="R99" s="265"/>
      <c r="S99" s="265"/>
      <c r="T99" s="265"/>
      <c r="U99" s="265"/>
      <c r="V99" s="265"/>
      <c r="W99" s="265"/>
      <c r="X99" s="265"/>
      <c r="Y99" s="265"/>
      <c r="Z99" s="125"/>
      <c r="AA99" s="192"/>
      <c r="AB99" s="192" t="s">
        <v>88</v>
      </c>
      <c r="AC99" s="192"/>
      <c r="AD99" s="192"/>
      <c r="AE99" s="192"/>
      <c r="AF99" s="192"/>
      <c r="AG99" s="192"/>
      <c r="AH99" s="192"/>
      <c r="AI99" s="192"/>
      <c r="AJ99" s="270"/>
      <c r="AK99" s="271"/>
      <c r="AL99" s="271"/>
      <c r="AM99" s="271"/>
      <c r="AN99" s="271"/>
      <c r="AO99" s="271"/>
      <c r="AP99" s="271"/>
      <c r="AQ99" s="271"/>
      <c r="AR99" s="271"/>
      <c r="AS99" s="271"/>
      <c r="AT99" s="271"/>
      <c r="AU99" s="271"/>
      <c r="AV99" s="271"/>
      <c r="AW99" s="271"/>
      <c r="AX99" s="271"/>
      <c r="AY99" s="271"/>
      <c r="AZ99" s="271"/>
      <c r="BA99" s="271"/>
      <c r="BB99" s="271"/>
      <c r="BC99" s="272"/>
      <c r="BD99" s="4"/>
      <c r="BM99" s="4"/>
    </row>
    <row r="100" spans="1:65" s="3" customFormat="1" ht="12" x14ac:dyDescent="0.15">
      <c r="A100" s="4"/>
      <c r="B100" s="4"/>
      <c r="C100" s="4"/>
      <c r="D100" s="4" t="s">
        <v>124</v>
      </c>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M100" s="4"/>
    </row>
    <row r="101" spans="1:65" s="3" customFormat="1" ht="12" x14ac:dyDescent="0.15">
      <c r="A101" s="4"/>
      <c r="B101" s="4"/>
      <c r="C101" s="4"/>
      <c r="D101" s="4"/>
      <c r="E101" s="4"/>
      <c r="F101" s="4" t="s">
        <v>90</v>
      </c>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M101" s="4"/>
    </row>
    <row r="102" spans="1:65" s="3" customFormat="1" ht="12" x14ac:dyDescent="0.15">
      <c r="A102" s="4"/>
      <c r="B102" s="4"/>
      <c r="C102" s="4"/>
      <c r="D102" s="4"/>
      <c r="E102" s="4"/>
      <c r="F102" s="4"/>
      <c r="G102" s="77" t="s">
        <v>91</v>
      </c>
      <c r="H102" s="78"/>
      <c r="I102" s="78"/>
      <c r="J102" s="78"/>
      <c r="K102" s="78"/>
      <c r="L102" s="78"/>
      <c r="M102" s="78"/>
      <c r="N102" s="78"/>
      <c r="O102" s="78"/>
      <c r="P102" s="78"/>
      <c r="Q102" s="78"/>
      <c r="R102" s="78"/>
      <c r="S102" s="78"/>
      <c r="T102" s="78"/>
      <c r="U102" s="78"/>
      <c r="V102" s="78"/>
      <c r="W102" s="78"/>
      <c r="X102" s="78"/>
      <c r="Y102" s="78"/>
      <c r="Z102" s="78"/>
      <c r="AA102" s="78"/>
      <c r="AB102" s="78"/>
      <c r="AC102" s="79"/>
      <c r="AD102" s="4"/>
      <c r="AE102" s="4"/>
      <c r="AF102" s="4"/>
      <c r="AG102" s="77" t="s">
        <v>92</v>
      </c>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9"/>
      <c r="BD102" s="4"/>
      <c r="BM102" s="4"/>
    </row>
    <row r="103" spans="1:65" s="3" customFormat="1" ht="22.5" customHeight="1" x14ac:dyDescent="0.15">
      <c r="A103" s="4"/>
      <c r="B103" s="4"/>
      <c r="C103" s="4"/>
      <c r="D103" s="4"/>
      <c r="E103" s="4"/>
      <c r="F103" s="4"/>
      <c r="G103" s="24"/>
      <c r="H103" s="261"/>
      <c r="I103" s="261"/>
      <c r="J103" s="145" t="s">
        <v>93</v>
      </c>
      <c r="K103" s="145"/>
      <c r="L103" s="261"/>
      <c r="M103" s="261"/>
      <c r="N103" s="145" t="s">
        <v>94</v>
      </c>
      <c r="O103" s="145"/>
      <c r="P103" s="22" t="s">
        <v>95</v>
      </c>
      <c r="Q103" s="78" t="str">
        <f>IF(G73="","",G73)</f>
        <v/>
      </c>
      <c r="R103" s="78"/>
      <c r="S103" s="145" t="s">
        <v>93</v>
      </c>
      <c r="T103" s="145"/>
      <c r="U103" s="164" t="str">
        <f>IF(K73="","",K73)</f>
        <v/>
      </c>
      <c r="V103" s="164"/>
      <c r="W103" s="145" t="s">
        <v>94</v>
      </c>
      <c r="X103" s="145"/>
      <c r="Y103" s="22" t="s">
        <v>86</v>
      </c>
      <c r="Z103" s="261"/>
      <c r="AA103" s="261"/>
      <c r="AB103" s="22" t="s">
        <v>96</v>
      </c>
      <c r="AC103" s="19"/>
      <c r="AD103" s="4"/>
      <c r="AE103" s="4"/>
      <c r="AF103" s="4"/>
      <c r="AG103" s="24"/>
      <c r="AH103" s="261"/>
      <c r="AI103" s="261"/>
      <c r="AJ103" s="145" t="s">
        <v>93</v>
      </c>
      <c r="AK103" s="145"/>
      <c r="AL103" s="261"/>
      <c r="AM103" s="261"/>
      <c r="AN103" s="145" t="s">
        <v>94</v>
      </c>
      <c r="AO103" s="145"/>
      <c r="AP103" s="22" t="s">
        <v>95</v>
      </c>
      <c r="AQ103" s="261"/>
      <c r="AR103" s="261"/>
      <c r="AS103" s="145" t="s">
        <v>93</v>
      </c>
      <c r="AT103" s="145"/>
      <c r="AU103" s="261"/>
      <c r="AV103" s="261"/>
      <c r="AW103" s="145" t="s">
        <v>94</v>
      </c>
      <c r="AX103" s="145"/>
      <c r="AY103" s="22" t="s">
        <v>86</v>
      </c>
      <c r="AZ103" s="261"/>
      <c r="BA103" s="261"/>
      <c r="BB103" s="22" t="s">
        <v>96</v>
      </c>
      <c r="BC103" s="19"/>
      <c r="BD103" s="4"/>
      <c r="BM103" s="4"/>
    </row>
    <row r="104" spans="1:65" s="3" customFormat="1" ht="12" x14ac:dyDescent="0.15">
      <c r="A104" s="4"/>
      <c r="B104" s="4"/>
      <c r="C104" s="4"/>
      <c r="D104" s="4"/>
      <c r="E104" s="4"/>
      <c r="F104" s="4" t="s">
        <v>97</v>
      </c>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M104" s="4"/>
    </row>
    <row r="105" spans="1:65" s="3" customFormat="1" ht="22.5" customHeight="1" x14ac:dyDescent="0.15">
      <c r="A105" s="4"/>
      <c r="B105" s="4"/>
      <c r="C105" s="4"/>
      <c r="D105" s="4"/>
      <c r="E105" s="4"/>
      <c r="F105" s="4"/>
      <c r="G105" s="77" t="s">
        <v>98</v>
      </c>
      <c r="H105" s="78"/>
      <c r="I105" s="78"/>
      <c r="J105" s="78"/>
      <c r="K105" s="79"/>
      <c r="L105" s="96"/>
      <c r="M105" s="145"/>
      <c r="N105" s="22" t="s">
        <v>99</v>
      </c>
      <c r="O105" s="22"/>
      <c r="P105" s="22"/>
      <c r="Q105" s="22"/>
      <c r="R105" s="22"/>
      <c r="S105" s="145"/>
      <c r="T105" s="145"/>
      <c r="U105" s="22" t="s">
        <v>100</v>
      </c>
      <c r="V105" s="22"/>
      <c r="W105" s="22"/>
      <c r="X105" s="22"/>
      <c r="Y105" s="145"/>
      <c r="Z105" s="145"/>
      <c r="AA105" s="22" t="s">
        <v>101</v>
      </c>
      <c r="AB105" s="22"/>
      <c r="AC105" s="22"/>
      <c r="AD105" s="22"/>
      <c r="AE105" s="22"/>
      <c r="AF105" s="22"/>
      <c r="AG105" s="22"/>
      <c r="AH105" s="22"/>
      <c r="AI105" s="22" t="s">
        <v>102</v>
      </c>
      <c r="AJ105" s="261"/>
      <c r="AK105" s="261"/>
      <c r="AL105" s="261"/>
      <c r="AM105" s="261"/>
      <c r="AN105" s="261"/>
      <c r="AO105" s="261"/>
      <c r="AP105" s="261"/>
      <c r="AQ105" s="261"/>
      <c r="AR105" s="261"/>
      <c r="AS105" s="261"/>
      <c r="AT105" s="261"/>
      <c r="AU105" s="261"/>
      <c r="AV105" s="261"/>
      <c r="AW105" s="261"/>
      <c r="AX105" s="261"/>
      <c r="AY105" s="261"/>
      <c r="AZ105" s="261"/>
      <c r="BA105" s="261"/>
      <c r="BB105" s="261"/>
      <c r="BC105" s="19" t="s">
        <v>103</v>
      </c>
      <c r="BD105" s="4"/>
      <c r="BM105" s="4"/>
    </row>
    <row r="106" spans="1:65" s="3" customFormat="1" ht="12" x14ac:dyDescent="0.15">
      <c r="A106" s="4"/>
      <c r="B106" s="4"/>
      <c r="C106" s="4"/>
      <c r="D106" s="4"/>
      <c r="E106" s="4"/>
      <c r="F106" s="4" t="s">
        <v>104</v>
      </c>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M106" s="4"/>
    </row>
    <row r="107" spans="1:65" s="3" customFormat="1" ht="12" customHeight="1" x14ac:dyDescent="0.15">
      <c r="A107" s="4"/>
      <c r="B107" s="4"/>
      <c r="C107" s="4"/>
      <c r="D107" s="4"/>
      <c r="E107" s="4"/>
      <c r="F107" s="4"/>
      <c r="G107" s="137" t="s">
        <v>74</v>
      </c>
      <c r="H107" s="137"/>
      <c r="I107" s="137"/>
      <c r="J107" s="137"/>
      <c r="K107" s="137"/>
      <c r="L107" s="137"/>
      <c r="M107" s="137"/>
      <c r="N107" s="137"/>
      <c r="O107" s="137"/>
      <c r="P107" s="137"/>
      <c r="Q107" s="137" t="s">
        <v>75</v>
      </c>
      <c r="R107" s="137"/>
      <c r="S107" s="137"/>
      <c r="T107" s="137"/>
      <c r="U107" s="137"/>
      <c r="V107" s="137"/>
      <c r="W107" s="137"/>
      <c r="X107" s="77" t="s">
        <v>237</v>
      </c>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9"/>
      <c r="BD107" s="4"/>
      <c r="BM107" s="4"/>
    </row>
    <row r="108" spans="1:65" s="3" customFormat="1" ht="12" customHeight="1" x14ac:dyDescent="0.15">
      <c r="A108" s="4"/>
      <c r="B108" s="4"/>
      <c r="C108" s="4"/>
      <c r="D108" s="4"/>
      <c r="E108" s="4"/>
      <c r="F108" s="4"/>
      <c r="G108" s="260" t="s">
        <v>2</v>
      </c>
      <c r="H108" s="242"/>
      <c r="I108" s="242"/>
      <c r="J108" s="242"/>
      <c r="K108" s="242"/>
      <c r="L108" s="242"/>
      <c r="M108" s="242"/>
      <c r="N108" s="242"/>
      <c r="O108" s="242"/>
      <c r="P108" s="243"/>
      <c r="Q108" s="252">
        <f>SUM(Q109:W112)</f>
        <v>0</v>
      </c>
      <c r="R108" s="253"/>
      <c r="S108" s="253"/>
      <c r="T108" s="253"/>
      <c r="U108" s="253"/>
      <c r="V108" s="253"/>
      <c r="W108" s="254"/>
      <c r="X108" s="42"/>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4"/>
      <c r="BD108" s="4"/>
      <c r="BM108" s="4"/>
    </row>
    <row r="109" spans="1:65" s="3" customFormat="1" ht="12" customHeight="1" x14ac:dyDescent="0.15">
      <c r="A109" s="4"/>
      <c r="B109" s="4"/>
      <c r="C109" s="4"/>
      <c r="D109" s="4"/>
      <c r="E109" s="4"/>
      <c r="F109" s="4"/>
      <c r="G109" s="45"/>
      <c r="H109" s="236" t="s">
        <v>77</v>
      </c>
      <c r="I109" s="236"/>
      <c r="J109" s="236"/>
      <c r="K109" s="236"/>
      <c r="L109" s="236"/>
      <c r="M109" s="236"/>
      <c r="N109" s="236"/>
      <c r="O109" s="236"/>
      <c r="P109" s="237"/>
      <c r="Q109" s="238"/>
      <c r="R109" s="239"/>
      <c r="S109" s="239"/>
      <c r="T109" s="239"/>
      <c r="U109" s="239"/>
      <c r="V109" s="239"/>
      <c r="W109" s="240"/>
      <c r="X109" s="241"/>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6"/>
      <c r="AZ109" s="236"/>
      <c r="BA109" s="236"/>
      <c r="BB109" s="236"/>
      <c r="BC109" s="237"/>
      <c r="BD109" s="4"/>
      <c r="BM109" s="4"/>
    </row>
    <row r="110" spans="1:65" s="3" customFormat="1" ht="12" customHeight="1" x14ac:dyDescent="0.15">
      <c r="A110" s="4"/>
      <c r="B110" s="4"/>
      <c r="C110" s="4"/>
      <c r="D110" s="4"/>
      <c r="E110" s="4"/>
      <c r="F110" s="4"/>
      <c r="G110" s="45"/>
      <c r="H110" s="236" t="s">
        <v>78</v>
      </c>
      <c r="I110" s="236"/>
      <c r="J110" s="236"/>
      <c r="K110" s="236"/>
      <c r="L110" s="236"/>
      <c r="M110" s="236"/>
      <c r="N110" s="236"/>
      <c r="O110" s="236"/>
      <c r="P110" s="237"/>
      <c r="Q110" s="238"/>
      <c r="R110" s="239"/>
      <c r="S110" s="239"/>
      <c r="T110" s="239"/>
      <c r="U110" s="239"/>
      <c r="V110" s="239"/>
      <c r="W110" s="240"/>
      <c r="X110" s="241"/>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c r="AW110" s="236"/>
      <c r="AX110" s="236"/>
      <c r="AY110" s="236"/>
      <c r="AZ110" s="236"/>
      <c r="BA110" s="236"/>
      <c r="BB110" s="236"/>
      <c r="BC110" s="237"/>
      <c r="BD110" s="4"/>
      <c r="BM110" s="4"/>
    </row>
    <row r="111" spans="1:65" s="3" customFormat="1" ht="12" customHeight="1" x14ac:dyDescent="0.15">
      <c r="A111" s="4"/>
      <c r="B111" s="4"/>
      <c r="C111" s="4"/>
      <c r="D111" s="4"/>
      <c r="E111" s="4"/>
      <c r="F111" s="4"/>
      <c r="G111" s="45"/>
      <c r="H111" s="236" t="s">
        <v>79</v>
      </c>
      <c r="I111" s="236"/>
      <c r="J111" s="236"/>
      <c r="K111" s="236"/>
      <c r="L111" s="236"/>
      <c r="M111" s="236"/>
      <c r="N111" s="236"/>
      <c r="O111" s="236"/>
      <c r="P111" s="237"/>
      <c r="Q111" s="238"/>
      <c r="R111" s="239"/>
      <c r="S111" s="239"/>
      <c r="T111" s="239"/>
      <c r="U111" s="239"/>
      <c r="V111" s="239"/>
      <c r="W111" s="240"/>
      <c r="X111" s="241"/>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c r="AW111" s="236"/>
      <c r="AX111" s="236"/>
      <c r="AY111" s="236"/>
      <c r="AZ111" s="236"/>
      <c r="BA111" s="236"/>
      <c r="BB111" s="236"/>
      <c r="BC111" s="237"/>
      <c r="BD111" s="4"/>
      <c r="BM111" s="4"/>
    </row>
    <row r="112" spans="1:65" s="3" customFormat="1" ht="12" customHeight="1" x14ac:dyDescent="0.15">
      <c r="A112" s="4"/>
      <c r="B112" s="4"/>
      <c r="C112" s="4"/>
      <c r="D112" s="4"/>
      <c r="E112" s="4"/>
      <c r="F112" s="4"/>
      <c r="G112" s="46"/>
      <c r="H112" s="255" t="s">
        <v>30</v>
      </c>
      <c r="I112" s="255"/>
      <c r="J112" s="255"/>
      <c r="K112" s="255"/>
      <c r="L112" s="255"/>
      <c r="M112" s="255"/>
      <c r="N112" s="255"/>
      <c r="O112" s="255"/>
      <c r="P112" s="256"/>
      <c r="Q112" s="257"/>
      <c r="R112" s="258"/>
      <c r="S112" s="258"/>
      <c r="T112" s="258"/>
      <c r="U112" s="258"/>
      <c r="V112" s="258"/>
      <c r="W112" s="259"/>
      <c r="X112" s="247"/>
      <c r="Y112" s="248"/>
      <c r="Z112" s="248"/>
      <c r="AA112" s="248"/>
      <c r="AB112" s="248"/>
      <c r="AC112" s="248"/>
      <c r="AD112" s="248"/>
      <c r="AE112" s="248"/>
      <c r="AF112" s="248"/>
      <c r="AG112" s="248"/>
      <c r="AH112" s="248"/>
      <c r="AI112" s="248"/>
      <c r="AJ112" s="248"/>
      <c r="AK112" s="248"/>
      <c r="AL112" s="248"/>
      <c r="AM112" s="248"/>
      <c r="AN112" s="248"/>
      <c r="AO112" s="248"/>
      <c r="AP112" s="248"/>
      <c r="AQ112" s="248"/>
      <c r="AR112" s="248"/>
      <c r="AS112" s="248"/>
      <c r="AT112" s="248"/>
      <c r="AU112" s="248"/>
      <c r="AV112" s="248"/>
      <c r="AW112" s="248"/>
      <c r="AX112" s="248"/>
      <c r="AY112" s="248"/>
      <c r="AZ112" s="248"/>
      <c r="BA112" s="248"/>
      <c r="BB112" s="248"/>
      <c r="BC112" s="249"/>
      <c r="BD112" s="4"/>
      <c r="BM112" s="4"/>
    </row>
    <row r="113" spans="1:65" s="3" customFormat="1" ht="12" customHeight="1" x14ac:dyDescent="0.15">
      <c r="A113" s="4"/>
      <c r="B113" s="4"/>
      <c r="C113" s="4"/>
      <c r="D113" s="4"/>
      <c r="E113" s="4"/>
      <c r="F113" s="4"/>
      <c r="G113" s="250" t="s">
        <v>3</v>
      </c>
      <c r="H113" s="141"/>
      <c r="I113" s="141"/>
      <c r="J113" s="141"/>
      <c r="K113" s="141"/>
      <c r="L113" s="141"/>
      <c r="M113" s="141"/>
      <c r="N113" s="141"/>
      <c r="O113" s="141"/>
      <c r="P113" s="251"/>
      <c r="Q113" s="252">
        <f>SUM(Q114:W117)</f>
        <v>0</v>
      </c>
      <c r="R113" s="253"/>
      <c r="S113" s="253"/>
      <c r="T113" s="253"/>
      <c r="U113" s="253"/>
      <c r="V113" s="253"/>
      <c r="W113" s="254"/>
      <c r="X113" s="42"/>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4"/>
      <c r="BD113" s="4"/>
      <c r="BM113" s="4"/>
    </row>
    <row r="114" spans="1:65" s="3" customFormat="1" ht="12" customHeight="1" x14ac:dyDescent="0.15">
      <c r="A114" s="4"/>
      <c r="B114" s="4"/>
      <c r="C114" s="4"/>
      <c r="D114" s="4"/>
      <c r="E114" s="4"/>
      <c r="F114" s="4"/>
      <c r="G114" s="45"/>
      <c r="H114" s="236" t="s">
        <v>80</v>
      </c>
      <c r="I114" s="236"/>
      <c r="J114" s="236"/>
      <c r="K114" s="236"/>
      <c r="L114" s="236"/>
      <c r="M114" s="236"/>
      <c r="N114" s="236"/>
      <c r="O114" s="236"/>
      <c r="P114" s="237"/>
      <c r="Q114" s="238"/>
      <c r="R114" s="239"/>
      <c r="S114" s="239"/>
      <c r="T114" s="239"/>
      <c r="U114" s="239"/>
      <c r="V114" s="239"/>
      <c r="W114" s="240"/>
      <c r="X114" s="241"/>
      <c r="Y114" s="236"/>
      <c r="Z114" s="236"/>
      <c r="AA114" s="236"/>
      <c r="AB114" s="236"/>
      <c r="AC114" s="236"/>
      <c r="AD114" s="236"/>
      <c r="AE114" s="236"/>
      <c r="AF114" s="236"/>
      <c r="AG114" s="236"/>
      <c r="AH114" s="236"/>
      <c r="AI114" s="236"/>
      <c r="AJ114" s="236"/>
      <c r="AK114" s="236"/>
      <c r="AL114" s="236"/>
      <c r="AM114" s="236"/>
      <c r="AN114" s="236"/>
      <c r="AO114" s="236"/>
      <c r="AP114" s="236"/>
      <c r="AQ114" s="236"/>
      <c r="AR114" s="236"/>
      <c r="AS114" s="236"/>
      <c r="AT114" s="236"/>
      <c r="AU114" s="236"/>
      <c r="AV114" s="236"/>
      <c r="AW114" s="236"/>
      <c r="AX114" s="236"/>
      <c r="AY114" s="236"/>
      <c r="AZ114" s="236"/>
      <c r="BA114" s="236"/>
      <c r="BB114" s="236"/>
      <c r="BC114" s="237"/>
      <c r="BD114" s="4"/>
      <c r="BM114" s="4"/>
    </row>
    <row r="115" spans="1:65" s="3" customFormat="1" ht="12" customHeight="1" x14ac:dyDescent="0.15">
      <c r="A115" s="4"/>
      <c r="B115" s="4"/>
      <c r="C115" s="4"/>
      <c r="D115" s="4"/>
      <c r="E115" s="4"/>
      <c r="F115" s="4"/>
      <c r="G115" s="45"/>
      <c r="H115" s="236" t="s">
        <v>78</v>
      </c>
      <c r="I115" s="236"/>
      <c r="J115" s="236"/>
      <c r="K115" s="236"/>
      <c r="L115" s="236"/>
      <c r="M115" s="236"/>
      <c r="N115" s="236"/>
      <c r="O115" s="236"/>
      <c r="P115" s="237"/>
      <c r="Q115" s="238"/>
      <c r="R115" s="239"/>
      <c r="S115" s="239"/>
      <c r="T115" s="239"/>
      <c r="U115" s="239"/>
      <c r="V115" s="239"/>
      <c r="W115" s="240"/>
      <c r="X115" s="241"/>
      <c r="Y115" s="236"/>
      <c r="Z115" s="236"/>
      <c r="AA115" s="236"/>
      <c r="AB115" s="236"/>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c r="AW115" s="236"/>
      <c r="AX115" s="236"/>
      <c r="AY115" s="236"/>
      <c r="AZ115" s="236"/>
      <c r="BA115" s="236"/>
      <c r="BB115" s="236"/>
      <c r="BC115" s="237"/>
      <c r="BD115" s="4"/>
      <c r="BM115" s="4"/>
    </row>
    <row r="116" spans="1:65" s="3" customFormat="1" ht="13.5" customHeight="1" x14ac:dyDescent="0.15">
      <c r="A116" s="4"/>
      <c r="B116" s="4"/>
      <c r="C116" s="4"/>
      <c r="D116" s="4"/>
      <c r="E116" s="4"/>
      <c r="F116" s="4"/>
      <c r="G116" s="45"/>
      <c r="H116" s="236" t="s">
        <v>79</v>
      </c>
      <c r="I116" s="236"/>
      <c r="J116" s="236"/>
      <c r="K116" s="236"/>
      <c r="L116" s="236"/>
      <c r="M116" s="236"/>
      <c r="N116" s="236"/>
      <c r="O116" s="236"/>
      <c r="P116" s="237"/>
      <c r="Q116" s="238"/>
      <c r="R116" s="239"/>
      <c r="S116" s="239"/>
      <c r="T116" s="239"/>
      <c r="U116" s="239"/>
      <c r="V116" s="239"/>
      <c r="W116" s="240"/>
      <c r="X116" s="241"/>
      <c r="Y116" s="236"/>
      <c r="Z116" s="236"/>
      <c r="AA116" s="236"/>
      <c r="AB116" s="236"/>
      <c r="AC116" s="236"/>
      <c r="AD116" s="236"/>
      <c r="AE116" s="236"/>
      <c r="AF116" s="236"/>
      <c r="AG116" s="236"/>
      <c r="AH116" s="236"/>
      <c r="AI116" s="236"/>
      <c r="AJ116" s="236"/>
      <c r="AK116" s="236"/>
      <c r="AL116" s="236"/>
      <c r="AM116" s="236"/>
      <c r="AN116" s="236"/>
      <c r="AO116" s="236"/>
      <c r="AP116" s="236"/>
      <c r="AQ116" s="236"/>
      <c r="AR116" s="236"/>
      <c r="AS116" s="236"/>
      <c r="AT116" s="236"/>
      <c r="AU116" s="236"/>
      <c r="AV116" s="236"/>
      <c r="AW116" s="236"/>
      <c r="AX116" s="236"/>
      <c r="AY116" s="236"/>
      <c r="AZ116" s="236"/>
      <c r="BA116" s="236"/>
      <c r="BB116" s="236"/>
      <c r="BC116" s="237"/>
      <c r="BD116" s="4"/>
      <c r="BM116" s="4"/>
    </row>
    <row r="117" spans="1:65" s="3" customFormat="1" ht="14.25" customHeight="1" thickBot="1" x14ac:dyDescent="0.2">
      <c r="A117" s="4"/>
      <c r="B117" s="4"/>
      <c r="C117" s="4"/>
      <c r="D117" s="4"/>
      <c r="E117" s="4"/>
      <c r="F117" s="4"/>
      <c r="G117" s="45"/>
      <c r="H117" s="242" t="s">
        <v>30</v>
      </c>
      <c r="I117" s="242"/>
      <c r="J117" s="242"/>
      <c r="K117" s="242"/>
      <c r="L117" s="242"/>
      <c r="M117" s="242"/>
      <c r="N117" s="242"/>
      <c r="O117" s="242"/>
      <c r="P117" s="243"/>
      <c r="Q117" s="244"/>
      <c r="R117" s="245"/>
      <c r="S117" s="245"/>
      <c r="T117" s="245"/>
      <c r="U117" s="245"/>
      <c r="V117" s="245"/>
      <c r="W117" s="246"/>
      <c r="X117" s="247"/>
      <c r="Y117" s="248"/>
      <c r="Z117" s="248"/>
      <c r="AA117" s="248"/>
      <c r="AB117" s="248"/>
      <c r="AC117" s="248"/>
      <c r="AD117" s="248"/>
      <c r="AE117" s="248"/>
      <c r="AF117" s="248"/>
      <c r="AG117" s="248"/>
      <c r="AH117" s="248"/>
      <c r="AI117" s="248"/>
      <c r="AJ117" s="248"/>
      <c r="AK117" s="248"/>
      <c r="AL117" s="248"/>
      <c r="AM117" s="248"/>
      <c r="AN117" s="248"/>
      <c r="AO117" s="248"/>
      <c r="AP117" s="248"/>
      <c r="AQ117" s="248"/>
      <c r="AR117" s="248"/>
      <c r="AS117" s="248"/>
      <c r="AT117" s="248"/>
      <c r="AU117" s="248"/>
      <c r="AV117" s="248"/>
      <c r="AW117" s="248"/>
      <c r="AX117" s="248"/>
      <c r="AY117" s="248"/>
      <c r="AZ117" s="248"/>
      <c r="BA117" s="248"/>
      <c r="BB117" s="248"/>
      <c r="BC117" s="249"/>
      <c r="BD117" s="4"/>
      <c r="BM117" s="4"/>
    </row>
    <row r="118" spans="1:65" s="3" customFormat="1" ht="22.5" customHeight="1" thickBot="1" x14ac:dyDescent="0.2">
      <c r="A118" s="4"/>
      <c r="B118" s="4"/>
      <c r="C118" s="4"/>
      <c r="D118" s="4"/>
      <c r="E118" s="4"/>
      <c r="F118" s="4"/>
      <c r="G118" s="219" t="s">
        <v>81</v>
      </c>
      <c r="H118" s="220"/>
      <c r="I118" s="220"/>
      <c r="J118" s="220"/>
      <c r="K118" s="220"/>
      <c r="L118" s="220"/>
      <c r="M118" s="220"/>
      <c r="N118" s="220"/>
      <c r="O118" s="220"/>
      <c r="P118" s="221"/>
      <c r="Q118" s="222">
        <f>SUM(Q108,Q113)</f>
        <v>0</v>
      </c>
      <c r="R118" s="223"/>
      <c r="S118" s="223"/>
      <c r="T118" s="223"/>
      <c r="U118" s="223"/>
      <c r="V118" s="223"/>
      <c r="W118" s="224"/>
      <c r="X118" s="51"/>
      <c r="Y118" s="48" t="s">
        <v>82</v>
      </c>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M118" s="4"/>
    </row>
    <row r="119" spans="1:65" s="3" customFormat="1" ht="12.75" thickBot="1" x14ac:dyDescent="0.2">
      <c r="A119" s="4"/>
      <c r="B119" s="4"/>
      <c r="C119" s="4"/>
      <c r="D119" s="4"/>
      <c r="E119" s="4"/>
      <c r="F119" s="4" t="s">
        <v>105</v>
      </c>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M119" s="4"/>
    </row>
    <row r="120" spans="1:65" s="3" customFormat="1" ht="12" x14ac:dyDescent="0.15">
      <c r="A120" s="4"/>
      <c r="B120" s="4"/>
      <c r="C120" s="4"/>
      <c r="D120" s="4"/>
      <c r="E120" s="4"/>
      <c r="F120" s="4"/>
      <c r="G120" s="96" t="s">
        <v>106</v>
      </c>
      <c r="H120" s="145"/>
      <c r="I120" s="145"/>
      <c r="J120" s="145"/>
      <c r="K120" s="145"/>
      <c r="L120" s="145"/>
      <c r="M120" s="145"/>
      <c r="N120" s="145"/>
      <c r="O120" s="145"/>
      <c r="P120" s="145"/>
      <c r="Q120" s="145"/>
      <c r="R120" s="145"/>
      <c r="S120" s="145"/>
      <c r="T120" s="145"/>
      <c r="U120" s="97"/>
      <c r="V120" s="4"/>
      <c r="W120" s="4"/>
      <c r="X120" s="96" t="s">
        <v>107</v>
      </c>
      <c r="Y120" s="145"/>
      <c r="Z120" s="145"/>
      <c r="AA120" s="145"/>
      <c r="AB120" s="145"/>
      <c r="AC120" s="145"/>
      <c r="AD120" s="145"/>
      <c r="AE120" s="145"/>
      <c r="AF120" s="145"/>
      <c r="AG120" s="145"/>
      <c r="AH120" s="145"/>
      <c r="AI120" s="145"/>
      <c r="AJ120" s="145"/>
      <c r="AK120" s="145"/>
      <c r="AL120" s="97"/>
      <c r="AM120" s="4"/>
      <c r="AN120" s="4"/>
      <c r="AO120" s="225" t="s">
        <v>108</v>
      </c>
      <c r="AP120" s="226"/>
      <c r="AQ120" s="226"/>
      <c r="AR120" s="226"/>
      <c r="AS120" s="226"/>
      <c r="AT120" s="226"/>
      <c r="AU120" s="226"/>
      <c r="AV120" s="226"/>
      <c r="AW120" s="226"/>
      <c r="AX120" s="226"/>
      <c r="AY120" s="226"/>
      <c r="AZ120" s="226"/>
      <c r="BA120" s="226"/>
      <c r="BB120" s="226"/>
      <c r="BC120" s="227"/>
      <c r="BD120" s="4"/>
      <c r="BM120" s="4"/>
    </row>
    <row r="121" spans="1:65" s="3" customFormat="1" ht="22.5" customHeight="1" thickBot="1" x14ac:dyDescent="0.2">
      <c r="A121" s="4"/>
      <c r="B121" s="4"/>
      <c r="C121" s="4"/>
      <c r="D121" s="4"/>
      <c r="E121" s="4"/>
      <c r="F121" s="4"/>
      <c r="G121" s="228" t="str">
        <f>IF(P95=0,"自動表示",P95)</f>
        <v>自動表示</v>
      </c>
      <c r="H121" s="229"/>
      <c r="I121" s="229"/>
      <c r="J121" s="229"/>
      <c r="K121" s="229"/>
      <c r="L121" s="229"/>
      <c r="M121" s="229"/>
      <c r="N121" s="229"/>
      <c r="O121" s="229"/>
      <c r="P121" s="229"/>
      <c r="Q121" s="229"/>
      <c r="R121" s="229"/>
      <c r="S121" s="229"/>
      <c r="T121" s="229"/>
      <c r="U121" s="230"/>
      <c r="V121" s="231" t="s">
        <v>109</v>
      </c>
      <c r="W121" s="232"/>
      <c r="X121" s="228" t="str">
        <f>IF(AND(P95=0,Q118=0),"自動表示",Q118)</f>
        <v>自動表示</v>
      </c>
      <c r="Y121" s="229"/>
      <c r="Z121" s="229"/>
      <c r="AA121" s="229"/>
      <c r="AB121" s="229"/>
      <c r="AC121" s="229"/>
      <c r="AD121" s="229"/>
      <c r="AE121" s="229"/>
      <c r="AF121" s="229"/>
      <c r="AG121" s="229"/>
      <c r="AH121" s="229"/>
      <c r="AI121" s="229"/>
      <c r="AJ121" s="229"/>
      <c r="AK121" s="229"/>
      <c r="AL121" s="230"/>
      <c r="AM121" s="231" t="s">
        <v>86</v>
      </c>
      <c r="AN121" s="232"/>
      <c r="AO121" s="233" t="str">
        <f>IF(AND(P95=0,Q118=0),"自動算出",P95+Q118)</f>
        <v>自動算出</v>
      </c>
      <c r="AP121" s="234"/>
      <c r="AQ121" s="234"/>
      <c r="AR121" s="234"/>
      <c r="AS121" s="234"/>
      <c r="AT121" s="234"/>
      <c r="AU121" s="234"/>
      <c r="AV121" s="234"/>
      <c r="AW121" s="234"/>
      <c r="AX121" s="234"/>
      <c r="AY121" s="234"/>
      <c r="AZ121" s="234"/>
      <c r="BA121" s="234"/>
      <c r="BB121" s="234"/>
      <c r="BC121" s="235"/>
      <c r="BD121" s="4"/>
      <c r="BM121" s="4"/>
    </row>
    <row r="122" spans="1:65" s="3" customFormat="1" ht="12" x14ac:dyDescent="0.15">
      <c r="A122" s="4"/>
      <c r="B122" s="4"/>
      <c r="C122" s="4"/>
      <c r="D122" s="4" t="s">
        <v>110</v>
      </c>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M122" s="4"/>
    </row>
    <row r="123" spans="1:65" s="3" customFormat="1" ht="12" x14ac:dyDescent="0.15">
      <c r="A123" s="4"/>
      <c r="B123" s="4"/>
      <c r="C123" s="4"/>
      <c r="D123" s="4"/>
      <c r="E123" s="4"/>
      <c r="F123" s="77" t="s">
        <v>0</v>
      </c>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9"/>
      <c r="BD123" s="4"/>
      <c r="BM123" s="4"/>
    </row>
    <row r="124" spans="1:65" s="3" customFormat="1" ht="22.5" customHeight="1" x14ac:dyDescent="0.15">
      <c r="A124" s="4"/>
      <c r="B124" s="4"/>
      <c r="C124" s="4"/>
      <c r="D124" s="4"/>
      <c r="E124" s="4"/>
      <c r="F124" s="96"/>
      <c r="G124" s="97"/>
      <c r="H124" s="151" t="s">
        <v>125</v>
      </c>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40"/>
      <c r="BD124" s="4"/>
      <c r="BM124" s="4"/>
    </row>
    <row r="125" spans="1:65" s="3" customFormat="1" ht="22.5" customHeight="1" x14ac:dyDescent="0.15">
      <c r="A125" s="4"/>
      <c r="B125" s="4"/>
      <c r="C125" s="4"/>
      <c r="D125" s="4"/>
      <c r="E125" s="4"/>
      <c r="F125" s="96"/>
      <c r="G125" s="97"/>
      <c r="H125" s="151" t="s">
        <v>112</v>
      </c>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40"/>
      <c r="BD125" s="4"/>
      <c r="BM125" s="4"/>
    </row>
    <row r="126" spans="1:65" s="3" customFormat="1" ht="12" x14ac:dyDescent="0.15">
      <c r="A126" s="4"/>
      <c r="B126" s="4"/>
      <c r="C126" s="4"/>
      <c r="D126" s="4"/>
      <c r="E126" s="4"/>
      <c r="F126" s="205" t="s">
        <v>113</v>
      </c>
      <c r="G126" s="205"/>
      <c r="H126" s="205"/>
      <c r="I126" s="218" t="s">
        <v>114</v>
      </c>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8"/>
      <c r="AV126" s="218"/>
      <c r="AW126" s="218"/>
      <c r="AX126" s="218"/>
      <c r="AY126" s="218"/>
      <c r="AZ126" s="218"/>
      <c r="BA126" s="218"/>
      <c r="BB126" s="218"/>
      <c r="BC126" s="218"/>
      <c r="BD126" s="4"/>
      <c r="BM126" s="4"/>
    </row>
    <row r="127" spans="1:65" s="3" customFormat="1" ht="12.75" thickBot="1" x14ac:dyDescent="0.2">
      <c r="A127" s="4"/>
      <c r="B127" s="4" t="s">
        <v>126</v>
      </c>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M127" s="4"/>
    </row>
    <row r="128" spans="1:65" s="3" customFormat="1" ht="12.75" thickBot="1" x14ac:dyDescent="0.2">
      <c r="A128" s="4"/>
      <c r="B128" s="4"/>
      <c r="C128" s="4"/>
      <c r="D128" s="4"/>
      <c r="E128" s="4"/>
      <c r="F128" s="4"/>
      <c r="G128" s="4"/>
      <c r="H128" s="4"/>
      <c r="I128" s="4"/>
      <c r="J128" s="209" t="s">
        <v>9</v>
      </c>
      <c r="K128" s="210"/>
      <c r="L128" s="210"/>
      <c r="M128" s="210"/>
      <c r="N128" s="210"/>
      <c r="O128" s="210"/>
      <c r="P128" s="210"/>
      <c r="Q128" s="210"/>
      <c r="R128" s="210"/>
      <c r="S128" s="210"/>
      <c r="T128" s="192" t="s">
        <v>5</v>
      </c>
      <c r="U128" s="192"/>
      <c r="V128" s="209" t="s">
        <v>10</v>
      </c>
      <c r="W128" s="210"/>
      <c r="X128" s="210"/>
      <c r="Y128" s="210"/>
      <c r="Z128" s="210"/>
      <c r="AA128" s="210"/>
      <c r="AB128" s="210"/>
      <c r="AC128" s="210"/>
      <c r="AD128" s="210"/>
      <c r="AE128" s="210"/>
      <c r="AF128" s="4"/>
      <c r="AG128" s="4"/>
      <c r="AH128" s="4"/>
      <c r="AI128" s="4"/>
      <c r="AJ128" s="4"/>
      <c r="AK128" s="4"/>
      <c r="AL128" s="4"/>
      <c r="AM128" s="4"/>
      <c r="AN128" s="4"/>
      <c r="AO128" s="4"/>
      <c r="AP128" s="4"/>
      <c r="AQ128" s="4"/>
      <c r="AR128" s="4"/>
      <c r="AS128" s="4"/>
      <c r="AT128" s="163" t="s">
        <v>127</v>
      </c>
      <c r="AU128" s="164"/>
      <c r="AV128" s="164"/>
      <c r="AW128" s="165"/>
      <c r="AX128" s="4"/>
      <c r="AY128" s="4"/>
      <c r="AZ128" s="213" t="s">
        <v>128</v>
      </c>
      <c r="BA128" s="214"/>
      <c r="BB128" s="214"/>
      <c r="BC128" s="215"/>
      <c r="BD128" s="4"/>
      <c r="BF128" s="28" t="s">
        <v>129</v>
      </c>
      <c r="BG128" s="28" t="s">
        <v>130</v>
      </c>
      <c r="BI128" s="28" t="s">
        <v>131</v>
      </c>
      <c r="BM128" s="4"/>
    </row>
    <row r="129" spans="1:65" s="3" customFormat="1" ht="22.5" customHeight="1" thickBot="1" x14ac:dyDescent="0.2">
      <c r="A129" s="4"/>
      <c r="B129" s="4"/>
      <c r="C129" s="4"/>
      <c r="D129" s="4"/>
      <c r="E129" s="192" t="s">
        <v>8</v>
      </c>
      <c r="F129" s="192"/>
      <c r="G129" s="192"/>
      <c r="H129" s="192"/>
      <c r="I129" s="192"/>
      <c r="J129" s="211"/>
      <c r="K129" s="211"/>
      <c r="L129" s="211"/>
      <c r="M129" s="211"/>
      <c r="N129" s="211"/>
      <c r="O129" s="211"/>
      <c r="P129" s="211"/>
      <c r="Q129" s="211"/>
      <c r="R129" s="211"/>
      <c r="S129" s="211"/>
      <c r="T129" s="212"/>
      <c r="U129" s="212"/>
      <c r="V129" s="211"/>
      <c r="W129" s="211"/>
      <c r="X129" s="211"/>
      <c r="Y129" s="211"/>
      <c r="Z129" s="211"/>
      <c r="AA129" s="211"/>
      <c r="AB129" s="211"/>
      <c r="AC129" s="211"/>
      <c r="AD129" s="211"/>
      <c r="AE129" s="211"/>
      <c r="AF129" s="192" t="s">
        <v>4</v>
      </c>
      <c r="AG129" s="192"/>
      <c r="AH129" s="216" t="str">
        <f>IF(BF129=TRUE,BI76,"自動表示")</f>
        <v>自動表示</v>
      </c>
      <c r="AI129" s="217"/>
      <c r="AJ129" s="217"/>
      <c r="AK129" s="217"/>
      <c r="AL129" s="212" t="s">
        <v>5</v>
      </c>
      <c r="AM129" s="212"/>
      <c r="AN129" s="216" t="str">
        <f>IF(BG129=TRUE,BI18,"自動表示")</f>
        <v>自動表示</v>
      </c>
      <c r="AO129" s="216"/>
      <c r="AP129" s="216"/>
      <c r="AQ129" s="216"/>
      <c r="AR129" s="192" t="s">
        <v>4</v>
      </c>
      <c r="AS129" s="192"/>
      <c r="AT129" s="193" t="str">
        <f>IF(OR(AH129="自動表示",AN129="自動表示"),"自動算出",ROUNDDOWN((AH129-AN129)*100/AN129,3))</f>
        <v>自動算出</v>
      </c>
      <c r="AU129" s="194"/>
      <c r="AV129" s="194"/>
      <c r="AW129" s="195"/>
      <c r="AX129" s="4"/>
      <c r="AY129" s="4"/>
      <c r="AZ129" s="199" t="str">
        <f>IF(AT129="自動算出","自動判定",IF(AT129&gt;=2.5,"該当","非該当"))</f>
        <v>自動判定</v>
      </c>
      <c r="BA129" s="200"/>
      <c r="BB129" s="200"/>
      <c r="BC129" s="201"/>
      <c r="BD129" s="4"/>
      <c r="BF129" s="31" t="b">
        <f>IF(AND(BJ73=TRUE,OR(BH76=TRUE,BH77=TRUE,BH80=TRUE)),TRUE,FALSE)</f>
        <v>0</v>
      </c>
      <c r="BG129" s="31" t="b">
        <f>IF(AND(BJ15=TRUE,OR(BH18=TRUE,BH19=TRUE,BH22=TRUE)),TRUE,FALSE)</f>
        <v>0</v>
      </c>
      <c r="BI129" s="31">
        <f>IF(AZ129="該当",TRUE,IF(AZ129="非該当",FALSE,0))</f>
        <v>0</v>
      </c>
      <c r="BM129" s="4"/>
    </row>
    <row r="130" spans="1:65" s="3" customFormat="1" ht="22.5" customHeight="1" thickBot="1" x14ac:dyDescent="0.2">
      <c r="A130" s="4"/>
      <c r="B130" s="4"/>
      <c r="C130" s="4"/>
      <c r="D130" s="4"/>
      <c r="E130" s="192"/>
      <c r="F130" s="192"/>
      <c r="G130" s="192"/>
      <c r="H130" s="192"/>
      <c r="I130" s="192"/>
      <c r="J130" s="205" t="s">
        <v>11</v>
      </c>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192"/>
      <c r="AG130" s="192"/>
      <c r="AH130" s="4"/>
      <c r="AI130" s="4"/>
      <c r="AJ130" s="4"/>
      <c r="AK130" s="206" t="str">
        <f>AN129</f>
        <v>自動表示</v>
      </c>
      <c r="AL130" s="206"/>
      <c r="AM130" s="206"/>
      <c r="AN130" s="206"/>
      <c r="AO130" s="4"/>
      <c r="AP130" s="4"/>
      <c r="AQ130" s="4"/>
      <c r="AR130" s="192"/>
      <c r="AS130" s="192"/>
      <c r="AT130" s="196"/>
      <c r="AU130" s="197"/>
      <c r="AV130" s="197"/>
      <c r="AW130" s="198"/>
      <c r="AX130" s="4"/>
      <c r="AY130" s="4"/>
      <c r="AZ130" s="202"/>
      <c r="BA130" s="203"/>
      <c r="BB130" s="203"/>
      <c r="BC130" s="204"/>
      <c r="BD130" s="4"/>
      <c r="BM130" s="4"/>
    </row>
    <row r="131" spans="1:65" s="3" customFormat="1" ht="12"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M131" s="4"/>
    </row>
    <row r="132" spans="1:65" s="3" customFormat="1" ht="60.75" customHeight="1" x14ac:dyDescent="0.15">
      <c r="A132" s="4"/>
      <c r="B132" s="207" t="s">
        <v>239</v>
      </c>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c r="AK132" s="208"/>
      <c r="AL132" s="208"/>
      <c r="AM132" s="208"/>
      <c r="AN132" s="208"/>
      <c r="AO132" s="208"/>
      <c r="AP132" s="208"/>
      <c r="AQ132" s="208"/>
      <c r="AR132" s="208"/>
      <c r="AS132" s="208"/>
      <c r="AT132" s="208"/>
      <c r="AU132" s="208"/>
      <c r="AV132" s="208"/>
      <c r="AW132" s="208"/>
      <c r="AX132" s="208"/>
      <c r="AY132" s="208"/>
      <c r="AZ132" s="208"/>
      <c r="BA132" s="208"/>
      <c r="BB132" s="208"/>
      <c r="BC132" s="208"/>
      <c r="BD132" s="4"/>
      <c r="BM132" s="4"/>
    </row>
    <row r="133" spans="1:65" s="3" customFormat="1" ht="12"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191" t="str">
        <f>'賃上げ①（本体）'!AT81</f>
        <v>（令和７年３月）</v>
      </c>
      <c r="AU133" s="191"/>
      <c r="AV133" s="191"/>
      <c r="AW133" s="191"/>
      <c r="AX133" s="191"/>
      <c r="AY133" s="191"/>
      <c r="AZ133" s="191"/>
      <c r="BA133" s="191"/>
      <c r="BB133" s="191"/>
      <c r="BC133" s="191"/>
      <c r="BD133" s="4"/>
      <c r="BM133" s="4"/>
    </row>
    <row r="134" spans="1:65" s="3" customFormat="1" ht="12"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M134" s="4"/>
    </row>
    <row r="135" spans="1:65" s="3" customFormat="1" ht="12"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M135" s="4"/>
    </row>
    <row r="136" spans="1:65" s="3" customFormat="1" ht="12"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M136" s="4"/>
    </row>
    <row r="137" spans="1:65" s="3" customFormat="1" ht="12"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M137" s="4"/>
    </row>
    <row r="138" spans="1:65" s="3" customFormat="1" ht="12"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M138" s="4"/>
    </row>
    <row r="139" spans="1:65" s="3" customFormat="1" ht="12"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M139" s="4"/>
    </row>
    <row r="140" spans="1:65" s="3" customFormat="1" ht="12"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M140" s="4"/>
    </row>
    <row r="141" spans="1:65" s="3" customFormat="1" ht="12"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M141" s="4"/>
    </row>
    <row r="142" spans="1:65" s="3" customFormat="1" ht="12"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M142" s="4"/>
    </row>
    <row r="143" spans="1:65" s="3" customFormat="1" ht="12"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M143" s="4"/>
    </row>
    <row r="144" spans="1:65" s="3" customFormat="1" ht="12"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M144" s="4"/>
    </row>
    <row r="145" spans="1:65" s="3" customFormat="1" ht="12"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M145" s="4"/>
    </row>
    <row r="146" spans="1:65" s="3" customFormat="1" ht="12"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M146" s="4"/>
    </row>
    <row r="147" spans="1:65" s="3" customFormat="1" ht="12"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M147" s="4"/>
    </row>
    <row r="148" spans="1:65" s="3" customFormat="1" ht="12"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M148" s="4"/>
    </row>
    <row r="149" spans="1:65" s="3" customFormat="1" ht="12"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M149" s="4"/>
    </row>
    <row r="150" spans="1:65" s="3" customFormat="1" ht="12"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M150" s="4"/>
    </row>
    <row r="151" spans="1:65" s="3" customFormat="1" ht="12"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M151" s="4"/>
    </row>
    <row r="152" spans="1:65" s="3" customFormat="1" ht="12"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M152" s="4"/>
    </row>
    <row r="153" spans="1:65" s="3" customFormat="1" ht="12"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M153" s="4"/>
    </row>
    <row r="154" spans="1:65" s="3" customFormat="1" ht="12"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M154" s="4"/>
    </row>
    <row r="155" spans="1:65" s="3" customFormat="1" ht="12"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M155" s="4"/>
    </row>
    <row r="156" spans="1:65" s="3" customFormat="1" ht="12"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M156" s="4"/>
    </row>
    <row r="157" spans="1:65" s="3" customFormat="1" ht="12"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M157" s="4"/>
    </row>
    <row r="158" spans="1:65" s="3" customFormat="1" ht="12"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M158" s="4"/>
    </row>
    <row r="159" spans="1:65" s="3" customFormat="1" ht="12"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M159" s="4"/>
    </row>
    <row r="160" spans="1:65" s="3" customFormat="1" ht="12"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M160" s="4"/>
    </row>
    <row r="161" spans="1:65" s="3" customFormat="1" ht="12"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M161" s="4"/>
    </row>
    <row r="162" spans="1:65" s="3" customFormat="1" ht="12"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M162" s="4"/>
    </row>
    <row r="163" spans="1:65" s="3" customFormat="1" ht="12"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M163" s="4"/>
    </row>
    <row r="164" spans="1:65" s="3" customFormat="1" ht="12"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M164" s="4"/>
    </row>
    <row r="165" spans="1:65" s="3" customFormat="1" ht="12"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M165" s="4"/>
    </row>
    <row r="166" spans="1:65" s="3" customFormat="1" ht="12"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M166" s="4"/>
    </row>
    <row r="167" spans="1:65" s="3" customFormat="1" ht="12"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M167" s="4"/>
    </row>
    <row r="168" spans="1:65" s="3" customFormat="1" ht="12"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M168" s="4"/>
    </row>
    <row r="169" spans="1:65" s="3" customFormat="1" ht="12"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M169" s="4"/>
    </row>
    <row r="170" spans="1:65" s="3" customFormat="1" ht="12"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M170" s="4"/>
    </row>
    <row r="171" spans="1:65" s="3" customFormat="1" ht="12"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M171" s="4"/>
    </row>
    <row r="172" spans="1:65" s="3" customFormat="1" ht="12"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M172" s="4"/>
    </row>
    <row r="173" spans="1:65" s="3" customFormat="1" ht="12"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M173" s="4"/>
    </row>
    <row r="174" spans="1:65" s="3" customFormat="1" ht="12"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M174" s="4"/>
    </row>
    <row r="175" spans="1:65" s="3" customFormat="1" ht="12"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M175" s="4"/>
    </row>
    <row r="176" spans="1:65" s="3" customFormat="1" ht="12"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M176" s="4"/>
    </row>
    <row r="177" spans="1:65" s="3" customFormat="1" ht="12"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M177" s="4"/>
    </row>
    <row r="178" spans="1:65" s="3" customFormat="1" ht="12"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M178" s="4"/>
    </row>
    <row r="179" spans="1:65" s="3" customFormat="1" ht="12"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M179" s="4"/>
    </row>
    <row r="180" spans="1:65" s="3" customFormat="1" ht="12"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M180" s="4"/>
    </row>
    <row r="181" spans="1:65" s="3" customFormat="1" ht="12"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M181" s="4"/>
    </row>
    <row r="182" spans="1:65" s="3" customFormat="1" ht="12"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M182" s="4"/>
    </row>
    <row r="183" spans="1:65" s="3" customFormat="1" ht="12"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M183" s="4"/>
    </row>
    <row r="184" spans="1:65" s="3" customFormat="1" ht="12"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M184" s="4"/>
    </row>
  </sheetData>
  <mergeCells count="341">
    <mergeCell ref="F17:W17"/>
    <mergeCell ref="AA17:AW17"/>
    <mergeCell ref="AX17:BC17"/>
    <mergeCell ref="F18:G18"/>
    <mergeCell ref="G15:H15"/>
    <mergeCell ref="I15:J15"/>
    <mergeCell ref="K15:L15"/>
    <mergeCell ref="M15:O15"/>
    <mergeCell ref="S15:T15"/>
    <mergeCell ref="U15:BC15"/>
    <mergeCell ref="H18:W18"/>
    <mergeCell ref="AC18:AW18"/>
    <mergeCell ref="AX18:AY18"/>
    <mergeCell ref="AZ18:BA18"/>
    <mergeCell ref="BB18:BC18"/>
    <mergeCell ref="AX1:BD1"/>
    <mergeCell ref="B10:BC10"/>
    <mergeCell ref="F14:O14"/>
    <mergeCell ref="S14:BC14"/>
    <mergeCell ref="A1:AW1"/>
    <mergeCell ref="B2:BC2"/>
    <mergeCell ref="B5:D5"/>
    <mergeCell ref="E5:BC5"/>
    <mergeCell ref="B6:D6"/>
    <mergeCell ref="E6:BC6"/>
    <mergeCell ref="J8:BC8"/>
    <mergeCell ref="B4:BC4"/>
    <mergeCell ref="BF22:BF23"/>
    <mergeCell ref="BG22:BG23"/>
    <mergeCell ref="BH22:BH23"/>
    <mergeCell ref="BB19:BC21"/>
    <mergeCell ref="BF19:BF21"/>
    <mergeCell ref="BG19:BG21"/>
    <mergeCell ref="BH19:BH21"/>
    <mergeCell ref="AC20:AE20"/>
    <mergeCell ref="AF20:AW21"/>
    <mergeCell ref="AC19:AW19"/>
    <mergeCell ref="AX19:AY21"/>
    <mergeCell ref="AZ19:BA21"/>
    <mergeCell ref="AC22:AW23"/>
    <mergeCell ref="G28:O28"/>
    <mergeCell ref="P28:V28"/>
    <mergeCell ref="W28:BC28"/>
    <mergeCell ref="G29:O29"/>
    <mergeCell ref="P29:V29"/>
    <mergeCell ref="W29:BC29"/>
    <mergeCell ref="F23:G23"/>
    <mergeCell ref="H23:W23"/>
    <mergeCell ref="F26:O26"/>
    <mergeCell ref="P26:V26"/>
    <mergeCell ref="W26:BC26"/>
    <mergeCell ref="F27:O27"/>
    <mergeCell ref="P27:V27"/>
    <mergeCell ref="AX22:AY23"/>
    <mergeCell ref="AZ22:BA23"/>
    <mergeCell ref="BB22:BC23"/>
    <mergeCell ref="F19:G22"/>
    <mergeCell ref="H19:W20"/>
    <mergeCell ref="AA19:AB21"/>
    <mergeCell ref="R22:S22"/>
    <mergeCell ref="T22:W22"/>
    <mergeCell ref="AA22:AB23"/>
    <mergeCell ref="F32:O32"/>
    <mergeCell ref="P32:V32"/>
    <mergeCell ref="G33:O33"/>
    <mergeCell ref="P33:V33"/>
    <mergeCell ref="W33:BC33"/>
    <mergeCell ref="G34:O34"/>
    <mergeCell ref="P34:V34"/>
    <mergeCell ref="W34:BC34"/>
    <mergeCell ref="G30:O30"/>
    <mergeCell ref="P30:V30"/>
    <mergeCell ref="W30:BC30"/>
    <mergeCell ref="G31:O31"/>
    <mergeCell ref="P31:V31"/>
    <mergeCell ref="W31:BC31"/>
    <mergeCell ref="F37:O37"/>
    <mergeCell ref="P37:V37"/>
    <mergeCell ref="F39:Y39"/>
    <mergeCell ref="Z39:AA41"/>
    <mergeCell ref="AB39:AG39"/>
    <mergeCell ref="AH39:AI41"/>
    <mergeCell ref="G35:O35"/>
    <mergeCell ref="P35:V35"/>
    <mergeCell ref="W35:BC35"/>
    <mergeCell ref="G36:O36"/>
    <mergeCell ref="P36:V36"/>
    <mergeCell ref="W36:BC36"/>
    <mergeCell ref="AJ39:BC39"/>
    <mergeCell ref="F40:Y41"/>
    <mergeCell ref="AC40:AF40"/>
    <mergeCell ref="AJ40:BC41"/>
    <mergeCell ref="AB41:AG41"/>
    <mergeCell ref="G44:AC44"/>
    <mergeCell ref="AG44:BC44"/>
    <mergeCell ref="AN45:AO45"/>
    <mergeCell ref="AQ45:AR45"/>
    <mergeCell ref="AS45:AT45"/>
    <mergeCell ref="AU45:AV45"/>
    <mergeCell ref="AW45:AX45"/>
    <mergeCell ref="AZ45:BA45"/>
    <mergeCell ref="U45:V45"/>
    <mergeCell ref="W45:X45"/>
    <mergeCell ref="Z45:AA45"/>
    <mergeCell ref="AH45:AI45"/>
    <mergeCell ref="AJ45:AK45"/>
    <mergeCell ref="AL45:AM45"/>
    <mergeCell ref="H45:I45"/>
    <mergeCell ref="J45:K45"/>
    <mergeCell ref="L45:M45"/>
    <mergeCell ref="N45:O45"/>
    <mergeCell ref="Q45:R45"/>
    <mergeCell ref="S45:T45"/>
    <mergeCell ref="AA47:AH47"/>
    <mergeCell ref="AJ47:BB47"/>
    <mergeCell ref="G49:P49"/>
    <mergeCell ref="Q49:W49"/>
    <mergeCell ref="X49:BC49"/>
    <mergeCell ref="G50:P50"/>
    <mergeCell ref="Q50:W50"/>
    <mergeCell ref="G47:K47"/>
    <mergeCell ref="L47:M47"/>
    <mergeCell ref="N47:R47"/>
    <mergeCell ref="S47:T47"/>
    <mergeCell ref="U47:X47"/>
    <mergeCell ref="Y47:Z47"/>
    <mergeCell ref="H53:P53"/>
    <mergeCell ref="Q53:W53"/>
    <mergeCell ref="X53:BC53"/>
    <mergeCell ref="H54:P54"/>
    <mergeCell ref="Q54:W54"/>
    <mergeCell ref="X54:BC54"/>
    <mergeCell ref="H51:P51"/>
    <mergeCell ref="Q51:W51"/>
    <mergeCell ref="X51:BC51"/>
    <mergeCell ref="H52:P52"/>
    <mergeCell ref="Q52:W52"/>
    <mergeCell ref="X52:BC52"/>
    <mergeCell ref="H58:P58"/>
    <mergeCell ref="Q58:W58"/>
    <mergeCell ref="X58:BC58"/>
    <mergeCell ref="H59:P59"/>
    <mergeCell ref="Q59:W59"/>
    <mergeCell ref="X59:BC59"/>
    <mergeCell ref="G55:P55"/>
    <mergeCell ref="Q55:W55"/>
    <mergeCell ref="H56:P56"/>
    <mergeCell ref="Q56:W56"/>
    <mergeCell ref="X56:BC56"/>
    <mergeCell ref="H57:P57"/>
    <mergeCell ref="Q57:W57"/>
    <mergeCell ref="X57:BC57"/>
    <mergeCell ref="G60:P60"/>
    <mergeCell ref="Q60:W60"/>
    <mergeCell ref="G62:U62"/>
    <mergeCell ref="X62:AL62"/>
    <mergeCell ref="AO62:BC62"/>
    <mergeCell ref="G63:U63"/>
    <mergeCell ref="V63:W63"/>
    <mergeCell ref="X63:AL63"/>
    <mergeCell ref="AM63:AN63"/>
    <mergeCell ref="AO63:BC63"/>
    <mergeCell ref="F72:O72"/>
    <mergeCell ref="S72:BC72"/>
    <mergeCell ref="G73:H73"/>
    <mergeCell ref="I73:J73"/>
    <mergeCell ref="K73:L73"/>
    <mergeCell ref="M73:O73"/>
    <mergeCell ref="S73:T73"/>
    <mergeCell ref="U73:BC73"/>
    <mergeCell ref="F65:BC65"/>
    <mergeCell ref="H66:BC66"/>
    <mergeCell ref="F67:G67"/>
    <mergeCell ref="H67:BC67"/>
    <mergeCell ref="F68:H68"/>
    <mergeCell ref="I68:BC68"/>
    <mergeCell ref="F75:W75"/>
    <mergeCell ref="AA75:AW75"/>
    <mergeCell ref="AX75:BC75"/>
    <mergeCell ref="F76:G76"/>
    <mergeCell ref="H76:W76"/>
    <mergeCell ref="AC76:AW76"/>
    <mergeCell ref="AX76:AY76"/>
    <mergeCell ref="AZ76:BA76"/>
    <mergeCell ref="BB76:BC76"/>
    <mergeCell ref="BF80:BF81"/>
    <mergeCell ref="BG80:BG81"/>
    <mergeCell ref="BH80:BH81"/>
    <mergeCell ref="BB77:BC79"/>
    <mergeCell ref="BF77:BF79"/>
    <mergeCell ref="BG77:BG79"/>
    <mergeCell ref="BH77:BH79"/>
    <mergeCell ref="AC78:AE78"/>
    <mergeCell ref="AF78:AW79"/>
    <mergeCell ref="AC77:AW77"/>
    <mergeCell ref="AX77:AY79"/>
    <mergeCell ref="AZ77:BA79"/>
    <mergeCell ref="AC80:AW81"/>
    <mergeCell ref="G86:O86"/>
    <mergeCell ref="P86:V86"/>
    <mergeCell ref="W86:BC86"/>
    <mergeCell ref="G87:O87"/>
    <mergeCell ref="P87:V87"/>
    <mergeCell ref="W87:BC87"/>
    <mergeCell ref="F81:G81"/>
    <mergeCell ref="H81:W81"/>
    <mergeCell ref="F84:O84"/>
    <mergeCell ref="P84:V84"/>
    <mergeCell ref="W84:BC84"/>
    <mergeCell ref="F85:O85"/>
    <mergeCell ref="P85:V85"/>
    <mergeCell ref="AX80:AY81"/>
    <mergeCell ref="AZ80:BA81"/>
    <mergeCell ref="BB80:BC81"/>
    <mergeCell ref="F77:G80"/>
    <mergeCell ref="H77:W78"/>
    <mergeCell ref="AA77:AB79"/>
    <mergeCell ref="R80:S80"/>
    <mergeCell ref="T80:W80"/>
    <mergeCell ref="AA80:AB81"/>
    <mergeCell ref="F90:O90"/>
    <mergeCell ref="P90:V90"/>
    <mergeCell ref="G91:O91"/>
    <mergeCell ref="P91:V91"/>
    <mergeCell ref="W91:BC91"/>
    <mergeCell ref="G92:O92"/>
    <mergeCell ref="P92:V92"/>
    <mergeCell ref="W92:BC92"/>
    <mergeCell ref="G88:O88"/>
    <mergeCell ref="P88:V88"/>
    <mergeCell ref="W88:BC88"/>
    <mergeCell ref="G89:O89"/>
    <mergeCell ref="P89:V89"/>
    <mergeCell ref="W89:BC89"/>
    <mergeCell ref="F95:O95"/>
    <mergeCell ref="P95:V95"/>
    <mergeCell ref="F97:Y97"/>
    <mergeCell ref="Z97:AA99"/>
    <mergeCell ref="AB97:AG97"/>
    <mergeCell ref="AH97:AI99"/>
    <mergeCell ref="G93:O93"/>
    <mergeCell ref="P93:V93"/>
    <mergeCell ref="W93:BC93"/>
    <mergeCell ref="G94:O94"/>
    <mergeCell ref="P94:V94"/>
    <mergeCell ref="W94:BC94"/>
    <mergeCell ref="Q103:R103"/>
    <mergeCell ref="S103:T103"/>
    <mergeCell ref="AJ97:BC97"/>
    <mergeCell ref="F98:Y99"/>
    <mergeCell ref="AC98:AF98"/>
    <mergeCell ref="AJ98:BC99"/>
    <mergeCell ref="AB99:AG99"/>
    <mergeCell ref="G102:AC102"/>
    <mergeCell ref="AG102:BC102"/>
    <mergeCell ref="G105:K105"/>
    <mergeCell ref="L105:M105"/>
    <mergeCell ref="S105:T105"/>
    <mergeCell ref="Y105:Z105"/>
    <mergeCell ref="AJ105:BB105"/>
    <mergeCell ref="G107:P107"/>
    <mergeCell ref="Q107:W107"/>
    <mergeCell ref="X107:BC107"/>
    <mergeCell ref="AN103:AO103"/>
    <mergeCell ref="AQ103:AR103"/>
    <mergeCell ref="AS103:AT103"/>
    <mergeCell ref="AU103:AV103"/>
    <mergeCell ref="AW103:AX103"/>
    <mergeCell ref="AZ103:BA103"/>
    <mergeCell ref="U103:V103"/>
    <mergeCell ref="W103:X103"/>
    <mergeCell ref="Z103:AA103"/>
    <mergeCell ref="AH103:AI103"/>
    <mergeCell ref="AJ103:AK103"/>
    <mergeCell ref="AL103:AM103"/>
    <mergeCell ref="H103:I103"/>
    <mergeCell ref="J103:K103"/>
    <mergeCell ref="L103:M103"/>
    <mergeCell ref="N103:O103"/>
    <mergeCell ref="H111:P111"/>
    <mergeCell ref="Q111:W111"/>
    <mergeCell ref="X111:BC111"/>
    <mergeCell ref="H112:P112"/>
    <mergeCell ref="Q112:W112"/>
    <mergeCell ref="X112:BC112"/>
    <mergeCell ref="G108:P108"/>
    <mergeCell ref="Q108:W108"/>
    <mergeCell ref="H109:P109"/>
    <mergeCell ref="Q109:W109"/>
    <mergeCell ref="X109:BC109"/>
    <mergeCell ref="H110:P110"/>
    <mergeCell ref="Q110:W110"/>
    <mergeCell ref="X110:BC110"/>
    <mergeCell ref="H116:P116"/>
    <mergeCell ref="Q116:W116"/>
    <mergeCell ref="X116:BC116"/>
    <mergeCell ref="H117:P117"/>
    <mergeCell ref="Q117:W117"/>
    <mergeCell ref="X117:BC117"/>
    <mergeCell ref="G113:P113"/>
    <mergeCell ref="Q113:W113"/>
    <mergeCell ref="H114:P114"/>
    <mergeCell ref="Q114:W114"/>
    <mergeCell ref="X114:BC114"/>
    <mergeCell ref="H115:P115"/>
    <mergeCell ref="Q115:W115"/>
    <mergeCell ref="X115:BC115"/>
    <mergeCell ref="F123:BC123"/>
    <mergeCell ref="F124:G124"/>
    <mergeCell ref="H124:BC124"/>
    <mergeCell ref="F125:G125"/>
    <mergeCell ref="H125:BC125"/>
    <mergeCell ref="F126:H126"/>
    <mergeCell ref="I126:BC126"/>
    <mergeCell ref="G118:P118"/>
    <mergeCell ref="Q118:W118"/>
    <mergeCell ref="G120:U120"/>
    <mergeCell ref="X120:AL120"/>
    <mergeCell ref="AO120:BC120"/>
    <mergeCell ref="G121:U121"/>
    <mergeCell ref="V121:W121"/>
    <mergeCell ref="X121:AL121"/>
    <mergeCell ref="AM121:AN121"/>
    <mergeCell ref="AO121:BC121"/>
    <mergeCell ref="AT133:BC133"/>
    <mergeCell ref="AR129:AS130"/>
    <mergeCell ref="AT129:AW130"/>
    <mergeCell ref="AZ129:BC130"/>
    <mergeCell ref="J130:AE130"/>
    <mergeCell ref="AK130:AN130"/>
    <mergeCell ref="B132:BC132"/>
    <mergeCell ref="J128:S129"/>
    <mergeCell ref="T128:U129"/>
    <mergeCell ref="V128:AE129"/>
    <mergeCell ref="AT128:AW128"/>
    <mergeCell ref="AZ128:BC128"/>
    <mergeCell ref="E129:I130"/>
    <mergeCell ref="AF129:AG130"/>
    <mergeCell ref="AH129:AK129"/>
    <mergeCell ref="AL129:AM129"/>
    <mergeCell ref="AN129:AQ129"/>
  </mergeCells>
  <phoneticPr fontId="6"/>
  <conditionalFormatting sqref="F39:BC41 AA19:BC23">
    <cfRule type="expression" dxfId="35" priority="23">
      <formula>$BH$15=1</formula>
    </cfRule>
  </conditionalFormatting>
  <conditionalFormatting sqref="F39:BC41">
    <cfRule type="expression" dxfId="34" priority="22">
      <formula>OR($BH$15=3,AND($BH$15=2,$BI$15=3))</formula>
    </cfRule>
  </conditionalFormatting>
  <conditionalFormatting sqref="D43:BC63">
    <cfRule type="expression" dxfId="33" priority="20">
      <formula>AND($BH$15=2,$BI$15=2)</formula>
    </cfRule>
    <cfRule type="expression" dxfId="32" priority="21">
      <formula>$BH$15=1</formula>
    </cfRule>
  </conditionalFormatting>
  <conditionalFormatting sqref="AA18:BC23">
    <cfRule type="expression" dxfId="31" priority="19">
      <formula>$BJ$15=FALSE</formula>
    </cfRule>
  </conditionalFormatting>
  <conditionalFormatting sqref="F19:W23">
    <cfRule type="expression" dxfId="30" priority="18">
      <formula>$BH$15=1</formula>
    </cfRule>
  </conditionalFormatting>
  <conditionalFormatting sqref="F18:W18 F23:W23 AA18:BC18">
    <cfRule type="expression" dxfId="29" priority="17">
      <formula>$BH$15=2</formula>
    </cfRule>
  </conditionalFormatting>
  <conditionalFormatting sqref="F18:W22 AA18:BC21">
    <cfRule type="expression" dxfId="28" priority="16">
      <formula>$BH$15=3</formula>
    </cfRule>
  </conditionalFormatting>
  <conditionalFormatting sqref="AA22:BC23">
    <cfRule type="expression" dxfId="27" priority="15">
      <formula>AND($BH$15=2,$BI$15=2)</formula>
    </cfRule>
  </conditionalFormatting>
  <conditionalFormatting sqref="AA19:BC21">
    <cfRule type="expression" dxfId="26" priority="14">
      <formula>AND($BH$15=2,$BI$15=3)</formula>
    </cfRule>
  </conditionalFormatting>
  <conditionalFormatting sqref="F77:W81 AA77:BC81">
    <cfRule type="expression" dxfId="25" priority="12">
      <formula>$BH$73=1</formula>
    </cfRule>
  </conditionalFormatting>
  <conditionalFormatting sqref="AA76:BC81">
    <cfRule type="expression" dxfId="24" priority="13">
      <formula>$BJ$73=FALSE</formula>
    </cfRule>
  </conditionalFormatting>
  <conditionalFormatting sqref="F76:W76 AA76:BC76 F81:W81">
    <cfRule type="expression" dxfId="23" priority="11">
      <formula>$BH$73=2</formula>
    </cfRule>
  </conditionalFormatting>
  <conditionalFormatting sqref="F76:W80 AA76:BC79">
    <cfRule type="expression" dxfId="22" priority="10">
      <formula>$BH$73=3</formula>
    </cfRule>
  </conditionalFormatting>
  <conditionalFormatting sqref="AA80:BC81">
    <cfRule type="expression" dxfId="21" priority="9">
      <formula>AND($BH$73=2,$BI$73=2)</formula>
    </cfRule>
  </conditionalFormatting>
  <conditionalFormatting sqref="AA77:BC79">
    <cfRule type="expression" dxfId="20" priority="8">
      <formula>AND($BH$73=2,$BI$73=3)</formula>
    </cfRule>
  </conditionalFormatting>
  <conditionalFormatting sqref="D96:BC121">
    <cfRule type="expression" dxfId="19" priority="7">
      <formula>$BH$73=1</formula>
    </cfRule>
  </conditionalFormatting>
  <conditionalFormatting sqref="D100:BC121">
    <cfRule type="expression" dxfId="18" priority="6">
      <formula>AND($BH$73=2,$BI$73=2)</formula>
    </cfRule>
  </conditionalFormatting>
  <conditionalFormatting sqref="D96:BC99">
    <cfRule type="expression" dxfId="17" priority="5">
      <formula>OR(AND($BH$73=2,$BI$73=3),$BH$73=3)</formula>
    </cfRule>
  </conditionalFormatting>
  <conditionalFormatting sqref="B7:BC8">
    <cfRule type="expression" dxfId="16" priority="4">
      <formula>$BH$5=2</formula>
    </cfRule>
  </conditionalFormatting>
  <conditionalFormatting sqref="B7:BC8">
    <cfRule type="expression" dxfId="15" priority="3">
      <formula>$BI$5=2</formula>
    </cfRule>
  </conditionalFormatting>
  <conditionalFormatting sqref="B7:BC8">
    <cfRule type="expression" dxfId="14" priority="2">
      <formula>$BJ$5=2</formula>
    </cfRule>
  </conditionalFormatting>
  <conditionalFormatting sqref="B7:BC8">
    <cfRule type="expression" dxfId="13" priority="1">
      <formula>$BK$5=2</formula>
    </cfRule>
  </conditionalFormatting>
  <dataValidations disablePrompts="1" count="5">
    <dataValidation type="whole" allowBlank="1" showInputMessage="1" showErrorMessage="1" sqref="AZ103:BA103" xr:uid="{F282042F-73CE-4CD3-B016-4551634E1193}">
      <formula1>1</formula1>
      <formula2>11</formula2>
    </dataValidation>
    <dataValidation type="whole" allowBlank="1" showInputMessage="1" showErrorMessage="1" error="3から11のいずれかの整数を入力してください。" sqref="R80:S80" xr:uid="{46F9C322-2616-4EB5-9923-E3E3DEE42716}">
      <formula1>3</formula1>
      <formula2>11</formula2>
    </dataValidation>
    <dataValidation type="whole" allowBlank="1" showInputMessage="1" showErrorMessage="1" error="3から11の整数を入力してください。" sqref="R22:S22" xr:uid="{82A40014-1092-4CD1-8E09-0402BA5162FF}">
      <formula1>3</formula1>
      <formula2>11</formula2>
    </dataValidation>
    <dataValidation type="list" allowBlank="1" showInputMessage="1" showErrorMessage="1" sqref="G15:H15 G73:H73" xr:uid="{5EE5DAC4-62B0-4FC7-B877-F164C2B2514E}">
      <formula1>"R3,R4,R5,R6,R7,R8,R9,R10"</formula1>
    </dataValidation>
    <dataValidation type="whole" allowBlank="1" showInputMessage="1" showErrorMessage="1" error="1から12のいずれかを入力してください。" sqref="K15:L15 K73:L73" xr:uid="{E0E6C5BC-137D-4309-AB05-952680294FF2}">
      <formula1>1</formula1>
      <formula2>12</formula2>
    </dataValidation>
  </dataValidations>
  <hyperlinks>
    <hyperlink ref="B132:BC132" location="'賃上げ①（本体）'!A1" display="'賃上げ①（本体）'!A1" xr:uid="{9669D586-3E49-4B75-B25E-82F5F8FF1678}"/>
  </hyperlinks>
  <pageMargins left="0.23622047244094491" right="0.23622047244094491" top="0.23622047244094491" bottom="0.23622047244094491"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66675</xdr:colOff>
                    <xdr:row>14</xdr:row>
                    <xdr:rowOff>9525</xdr:rowOff>
                  </from>
                  <to>
                    <xdr:col>22</xdr:col>
                    <xdr:colOff>38100</xdr:colOff>
                    <xdr:row>14</xdr:row>
                    <xdr:rowOff>247650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4</xdr:col>
                    <xdr:colOff>161925</xdr:colOff>
                    <xdr:row>17</xdr:row>
                    <xdr:rowOff>0</xdr:rowOff>
                  </from>
                  <to>
                    <xdr:col>22</xdr:col>
                    <xdr:colOff>152400</xdr:colOff>
                    <xdr:row>23</xdr:row>
                    <xdr:rowOff>38100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5</xdr:col>
                    <xdr:colOff>47625</xdr:colOff>
                    <xdr:row>17</xdr:row>
                    <xdr:rowOff>28575</xdr:rowOff>
                  </from>
                  <to>
                    <xdr:col>9</xdr:col>
                    <xdr:colOff>133350</xdr:colOff>
                    <xdr:row>17</xdr:row>
                    <xdr:rowOff>266700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5</xdr:col>
                    <xdr:colOff>47625</xdr:colOff>
                    <xdr:row>18</xdr:row>
                    <xdr:rowOff>28575</xdr:rowOff>
                  </from>
                  <to>
                    <xdr:col>9</xdr:col>
                    <xdr:colOff>133350</xdr:colOff>
                    <xdr:row>19</xdr:row>
                    <xdr:rowOff>104775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5</xdr:col>
                    <xdr:colOff>47625</xdr:colOff>
                    <xdr:row>22</xdr:row>
                    <xdr:rowOff>28575</xdr:rowOff>
                  </from>
                  <to>
                    <xdr:col>9</xdr:col>
                    <xdr:colOff>133350</xdr:colOff>
                    <xdr:row>22</xdr:row>
                    <xdr:rowOff>266700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26</xdr:col>
                    <xdr:colOff>9525</xdr:colOff>
                    <xdr:row>16</xdr:row>
                    <xdr:rowOff>171450</xdr:rowOff>
                  </from>
                  <to>
                    <xdr:col>49</xdr:col>
                    <xdr:colOff>9525</xdr:colOff>
                    <xdr:row>23</xdr:row>
                    <xdr:rowOff>47625</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26</xdr:col>
                    <xdr:colOff>66675</xdr:colOff>
                    <xdr:row>17</xdr:row>
                    <xdr:rowOff>28575</xdr:rowOff>
                  </from>
                  <to>
                    <xdr:col>30</xdr:col>
                    <xdr:colOff>152400</xdr:colOff>
                    <xdr:row>17</xdr:row>
                    <xdr:rowOff>266700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26</xdr:col>
                    <xdr:colOff>66675</xdr:colOff>
                    <xdr:row>18</xdr:row>
                    <xdr:rowOff>28575</xdr:rowOff>
                  </from>
                  <to>
                    <xdr:col>30</xdr:col>
                    <xdr:colOff>152400</xdr:colOff>
                    <xdr:row>18</xdr:row>
                    <xdr:rowOff>266700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26</xdr:col>
                    <xdr:colOff>66675</xdr:colOff>
                    <xdr:row>21</xdr:row>
                    <xdr:rowOff>28575</xdr:rowOff>
                  </from>
                  <to>
                    <xdr:col>30</xdr:col>
                    <xdr:colOff>152400</xdr:colOff>
                    <xdr:row>23</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76200</xdr:colOff>
                    <xdr:row>72</xdr:row>
                    <xdr:rowOff>9525</xdr:rowOff>
                  </from>
                  <to>
                    <xdr:col>22</xdr:col>
                    <xdr:colOff>114300</xdr:colOff>
                    <xdr:row>72</xdr:row>
                    <xdr:rowOff>247650</xdr:rowOff>
                  </to>
                </anchor>
              </controlPr>
            </control>
          </mc:Choice>
        </mc:AlternateContent>
        <mc:AlternateContent xmlns:mc="http://schemas.openxmlformats.org/markup-compatibility/2006">
          <mc:Choice Requires="x14">
            <control shapeId="2059" r:id="rId14" name="Group Box 11">
              <controlPr defaultSize="0" autoFill="0" autoPict="0">
                <anchor moveWithCells="1">
                  <from>
                    <xdr:col>4</xdr:col>
                    <xdr:colOff>161925</xdr:colOff>
                    <xdr:row>75</xdr:row>
                    <xdr:rowOff>9525</xdr:rowOff>
                  </from>
                  <to>
                    <xdr:col>23</xdr:col>
                    <xdr:colOff>9525</xdr:colOff>
                    <xdr:row>81</xdr:row>
                    <xdr:rowOff>9525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5</xdr:col>
                    <xdr:colOff>57150</xdr:colOff>
                    <xdr:row>75</xdr:row>
                    <xdr:rowOff>66675</xdr:rowOff>
                  </from>
                  <to>
                    <xdr:col>10</xdr:col>
                    <xdr:colOff>47625</xdr:colOff>
                    <xdr:row>75</xdr:row>
                    <xdr:rowOff>247650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5</xdr:col>
                    <xdr:colOff>57150</xdr:colOff>
                    <xdr:row>76</xdr:row>
                    <xdr:rowOff>66675</xdr:rowOff>
                  </from>
                  <to>
                    <xdr:col>10</xdr:col>
                    <xdr:colOff>47625</xdr:colOff>
                    <xdr:row>77</xdr:row>
                    <xdr:rowOff>76200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5</xdr:col>
                    <xdr:colOff>57150</xdr:colOff>
                    <xdr:row>80</xdr:row>
                    <xdr:rowOff>66675</xdr:rowOff>
                  </from>
                  <to>
                    <xdr:col>10</xdr:col>
                    <xdr:colOff>47625</xdr:colOff>
                    <xdr:row>80</xdr:row>
                    <xdr:rowOff>247650</xdr:rowOff>
                  </to>
                </anchor>
              </controlPr>
            </control>
          </mc:Choice>
        </mc:AlternateContent>
        <mc:AlternateContent xmlns:mc="http://schemas.openxmlformats.org/markup-compatibility/2006">
          <mc:Choice Requires="x14">
            <control shapeId="2063" r:id="rId18" name="Group Box 15">
              <controlPr defaultSize="0" autoFill="0" autoPict="0">
                <anchor moveWithCells="1">
                  <from>
                    <xdr:col>26</xdr:col>
                    <xdr:colOff>0</xdr:colOff>
                    <xdr:row>75</xdr:row>
                    <xdr:rowOff>9525</xdr:rowOff>
                  </from>
                  <to>
                    <xdr:col>49</xdr:col>
                    <xdr:colOff>9525</xdr:colOff>
                    <xdr:row>81</xdr:row>
                    <xdr:rowOff>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26</xdr:col>
                    <xdr:colOff>76200</xdr:colOff>
                    <xdr:row>75</xdr:row>
                    <xdr:rowOff>47625</xdr:rowOff>
                  </from>
                  <to>
                    <xdr:col>31</xdr:col>
                    <xdr:colOff>66675</xdr:colOff>
                    <xdr:row>75</xdr:row>
                    <xdr:rowOff>247650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26</xdr:col>
                    <xdr:colOff>76200</xdr:colOff>
                    <xdr:row>76</xdr:row>
                    <xdr:rowOff>47625</xdr:rowOff>
                  </from>
                  <to>
                    <xdr:col>31</xdr:col>
                    <xdr:colOff>66675</xdr:colOff>
                    <xdr:row>76</xdr:row>
                    <xdr:rowOff>342900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26</xdr:col>
                    <xdr:colOff>76200</xdr:colOff>
                    <xdr:row>79</xdr:row>
                    <xdr:rowOff>47625</xdr:rowOff>
                  </from>
                  <to>
                    <xdr:col>31</xdr:col>
                    <xdr:colOff>66675</xdr:colOff>
                    <xdr:row>80</xdr:row>
                    <xdr:rowOff>171450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11</xdr:col>
                    <xdr:colOff>66675</xdr:colOff>
                    <xdr:row>46</xdr:row>
                    <xdr:rowOff>19050</xdr:rowOff>
                  </from>
                  <to>
                    <xdr:col>15</xdr:col>
                    <xdr:colOff>104775</xdr:colOff>
                    <xdr:row>46</xdr:row>
                    <xdr:rowOff>257175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66675</xdr:colOff>
                    <xdr:row>46</xdr:row>
                    <xdr:rowOff>19050</xdr:rowOff>
                  </from>
                  <to>
                    <xdr:col>22</xdr:col>
                    <xdr:colOff>104775</xdr:colOff>
                    <xdr:row>46</xdr:row>
                    <xdr:rowOff>257175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24</xdr:col>
                    <xdr:colOff>66675</xdr:colOff>
                    <xdr:row>46</xdr:row>
                    <xdr:rowOff>19050</xdr:rowOff>
                  </from>
                  <to>
                    <xdr:col>28</xdr:col>
                    <xdr:colOff>104775</xdr:colOff>
                    <xdr:row>46</xdr:row>
                    <xdr:rowOff>257175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66675</xdr:colOff>
                    <xdr:row>65</xdr:row>
                    <xdr:rowOff>19050</xdr:rowOff>
                  </from>
                  <to>
                    <xdr:col>9</xdr:col>
                    <xdr:colOff>104775</xdr:colOff>
                    <xdr:row>65</xdr:row>
                    <xdr:rowOff>257175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66675</xdr:colOff>
                    <xdr:row>66</xdr:row>
                    <xdr:rowOff>19050</xdr:rowOff>
                  </from>
                  <to>
                    <xdr:col>9</xdr:col>
                    <xdr:colOff>104775</xdr:colOff>
                    <xdr:row>66</xdr:row>
                    <xdr:rowOff>257175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11</xdr:col>
                    <xdr:colOff>66675</xdr:colOff>
                    <xdr:row>104</xdr:row>
                    <xdr:rowOff>19050</xdr:rowOff>
                  </from>
                  <to>
                    <xdr:col>15</xdr:col>
                    <xdr:colOff>104775</xdr:colOff>
                    <xdr:row>104</xdr:row>
                    <xdr:rowOff>257175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18</xdr:col>
                    <xdr:colOff>66675</xdr:colOff>
                    <xdr:row>104</xdr:row>
                    <xdr:rowOff>19050</xdr:rowOff>
                  </from>
                  <to>
                    <xdr:col>23</xdr:col>
                    <xdr:colOff>142875</xdr:colOff>
                    <xdr:row>104</xdr:row>
                    <xdr:rowOff>257175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24</xdr:col>
                    <xdr:colOff>66675</xdr:colOff>
                    <xdr:row>104</xdr:row>
                    <xdr:rowOff>19050</xdr:rowOff>
                  </from>
                  <to>
                    <xdr:col>28</xdr:col>
                    <xdr:colOff>104775</xdr:colOff>
                    <xdr:row>104</xdr:row>
                    <xdr:rowOff>257175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66675</xdr:colOff>
                    <xdr:row>123</xdr:row>
                    <xdr:rowOff>19050</xdr:rowOff>
                  </from>
                  <to>
                    <xdr:col>9</xdr:col>
                    <xdr:colOff>104775</xdr:colOff>
                    <xdr:row>123</xdr:row>
                    <xdr:rowOff>257175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66675</xdr:colOff>
                    <xdr:row>124</xdr:row>
                    <xdr:rowOff>19050</xdr:rowOff>
                  </from>
                  <to>
                    <xdr:col>9</xdr:col>
                    <xdr:colOff>104775</xdr:colOff>
                    <xdr:row>124</xdr:row>
                    <xdr:rowOff>257175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xdr:col>
                    <xdr:colOff>123825</xdr:colOff>
                    <xdr:row>4</xdr:row>
                    <xdr:rowOff>28575</xdr:rowOff>
                  </from>
                  <to>
                    <xdr:col>6</xdr:col>
                    <xdr:colOff>0</xdr:colOff>
                    <xdr:row>4</xdr:row>
                    <xdr:rowOff>266700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xdr:col>
                    <xdr:colOff>123825</xdr:colOff>
                    <xdr:row>5</xdr:row>
                    <xdr:rowOff>28575</xdr:rowOff>
                  </from>
                  <to>
                    <xdr:col>6</xdr:col>
                    <xdr:colOff>0</xdr:colOff>
                    <xdr:row>5</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A37D7-FEF1-4D57-B9DE-C62EAA69EEF9}">
  <sheetPr>
    <pageSetUpPr fitToPage="1"/>
  </sheetPr>
  <dimension ref="A1:BM137"/>
  <sheetViews>
    <sheetView view="pageBreakPreview" zoomScaleNormal="100" zoomScaleSheetLayoutView="100" workbookViewId="0">
      <pane ySplit="1" topLeftCell="A2" activePane="bottomLeft" state="frozen"/>
      <selection sqref="A1:AW1"/>
      <selection pane="bottomLeft" activeCell="A2" sqref="A2"/>
    </sheetView>
  </sheetViews>
  <sheetFormatPr defaultRowHeight="13.5" x14ac:dyDescent="0.15"/>
  <cols>
    <col min="1" max="56" width="2.125" style="2" customWidth="1"/>
    <col min="57" max="57" width="9" style="3"/>
    <col min="58" max="64" width="0" style="3" hidden="1" customWidth="1"/>
    <col min="65" max="65" width="0" style="4" hidden="1" customWidth="1"/>
    <col min="66" max="16384" width="9" style="2"/>
  </cols>
  <sheetData>
    <row r="1" spans="1:65" ht="24" customHeight="1" thickBot="1" x14ac:dyDescent="0.2">
      <c r="A1" s="310" t="s">
        <v>267</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158" t="str">
        <f>'賃上げ①（本体）'!AX1</f>
        <v>別添</v>
      </c>
      <c r="AY1" s="158"/>
      <c r="AZ1" s="158"/>
      <c r="BA1" s="158"/>
      <c r="BB1" s="158"/>
      <c r="BC1" s="158"/>
      <c r="BD1" s="158"/>
      <c r="BF1" s="4" t="s">
        <v>36</v>
      </c>
    </row>
    <row r="2" spans="1:65" s="57" customFormat="1" ht="25.5" customHeight="1" thickBot="1" x14ac:dyDescent="0.2">
      <c r="A2" s="33"/>
      <c r="B2" s="115" t="s">
        <v>222</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33"/>
      <c r="BF2" s="27" t="s">
        <v>37</v>
      </c>
      <c r="BG2" s="33" t="s">
        <v>38</v>
      </c>
      <c r="BM2" s="33"/>
    </row>
    <row r="3" spans="1:65" s="57" customFormat="1" ht="12" x14ac:dyDescent="0.15">
      <c r="A3" s="33"/>
      <c r="B3" s="33" t="s">
        <v>219</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F3" s="36" t="s">
        <v>39</v>
      </c>
      <c r="BG3" s="33" t="s">
        <v>40</v>
      </c>
      <c r="BM3" s="33"/>
    </row>
    <row r="4" spans="1:65" s="57" customFormat="1" ht="12" x14ac:dyDescent="0.15">
      <c r="A4" s="33"/>
      <c r="B4" s="77" t="s">
        <v>213</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9"/>
      <c r="BD4" s="33"/>
      <c r="BM4" s="33"/>
    </row>
    <row r="5" spans="1:65" s="57" customFormat="1" ht="17.25" customHeight="1" x14ac:dyDescent="0.15">
      <c r="A5" s="33"/>
      <c r="B5" s="91"/>
      <c r="C5" s="205"/>
      <c r="D5" s="92"/>
      <c r="E5" s="250" t="s">
        <v>215</v>
      </c>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251"/>
      <c r="BD5" s="33"/>
      <c r="BF5" s="56" t="s">
        <v>223</v>
      </c>
      <c r="BM5" s="33"/>
    </row>
    <row r="6" spans="1:65" s="57" customFormat="1" ht="12" x14ac:dyDescent="0.15">
      <c r="A6" s="33"/>
      <c r="B6" s="127"/>
      <c r="C6" s="212"/>
      <c r="D6" s="128"/>
      <c r="E6" s="311" t="s">
        <v>218</v>
      </c>
      <c r="F6" s="312"/>
      <c r="G6" s="312"/>
      <c r="H6" s="52" t="s">
        <v>217</v>
      </c>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3"/>
      <c r="BD6" s="33"/>
      <c r="BF6" s="56" t="b">
        <v>0</v>
      </c>
      <c r="BM6" s="33"/>
    </row>
    <row r="7" spans="1:65" ht="7.5" customHeight="1" thickBot="1" x14ac:dyDescent="0.2">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57"/>
      <c r="BF7" s="57"/>
      <c r="BG7" s="57"/>
      <c r="BH7" s="57"/>
      <c r="BI7" s="57"/>
      <c r="BJ7" s="57"/>
      <c r="BK7" s="57"/>
      <c r="BL7" s="57"/>
      <c r="BM7" s="33"/>
    </row>
    <row r="8" spans="1:65" ht="22.5" customHeight="1" thickBot="1" x14ac:dyDescent="0.2">
      <c r="A8" s="33"/>
      <c r="B8" s="33"/>
      <c r="C8" s="33"/>
      <c r="D8" s="33"/>
      <c r="E8" s="33"/>
      <c r="F8" s="33"/>
      <c r="G8" s="33"/>
      <c r="H8" s="33"/>
      <c r="I8" s="33"/>
      <c r="J8" s="297" t="s">
        <v>216</v>
      </c>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9"/>
      <c r="BD8" s="33"/>
      <c r="BE8" s="57"/>
      <c r="BF8" s="57"/>
      <c r="BG8" s="57"/>
      <c r="BH8" s="57"/>
      <c r="BI8" s="57"/>
      <c r="BJ8" s="57"/>
      <c r="BK8" s="57"/>
      <c r="BL8" s="57"/>
      <c r="BM8" s="33"/>
    </row>
    <row r="9" spans="1:65" s="57" customFormat="1" ht="7.5" customHeight="1" x14ac:dyDescent="0.1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M9" s="33"/>
    </row>
    <row r="10" spans="1:65" ht="25.5" customHeight="1" x14ac:dyDescent="0.15">
      <c r="A10" s="4"/>
      <c r="B10" s="115" t="s">
        <v>221</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4"/>
      <c r="BF10" s="57"/>
      <c r="BG10" s="57"/>
    </row>
    <row r="11" spans="1:65" s="3" customFormat="1" ht="12" x14ac:dyDescent="0.15">
      <c r="A11" s="4"/>
      <c r="B11" s="4" t="s">
        <v>132</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F11" s="57"/>
      <c r="BG11" s="57"/>
      <c r="BM11" s="4"/>
    </row>
    <row r="12" spans="1:65" x14ac:dyDescent="0.15">
      <c r="A12" s="4"/>
      <c r="B12" s="4"/>
      <c r="C12" s="4"/>
      <c r="D12" s="4" t="s">
        <v>42</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row>
    <row r="13" spans="1:65" ht="14.25" thickBot="1" x14ac:dyDescent="0.2">
      <c r="A13" s="4"/>
      <c r="B13" s="4"/>
      <c r="C13" s="4"/>
      <c r="D13" s="4" t="s">
        <v>133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row>
    <row r="14" spans="1:65" x14ac:dyDescent="0.15">
      <c r="A14" s="4"/>
      <c r="B14" s="4"/>
      <c r="C14" s="4"/>
      <c r="D14" s="4"/>
      <c r="E14" s="4"/>
      <c r="F14" s="77" t="s">
        <v>44</v>
      </c>
      <c r="G14" s="78"/>
      <c r="H14" s="78"/>
      <c r="I14" s="78"/>
      <c r="J14" s="78"/>
      <c r="K14" s="78"/>
      <c r="L14" s="78"/>
      <c r="M14" s="78"/>
      <c r="N14" s="78"/>
      <c r="O14" s="79"/>
      <c r="P14" s="4"/>
      <c r="Q14" s="4"/>
      <c r="R14" s="4"/>
      <c r="S14" s="77" t="s">
        <v>134</v>
      </c>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9"/>
      <c r="BD14" s="4"/>
      <c r="BF14" s="28" t="s">
        <v>45</v>
      </c>
      <c r="BG14" s="29" t="s">
        <v>46</v>
      </c>
      <c r="BH14" s="10" t="s">
        <v>47</v>
      </c>
      <c r="BI14" s="30" t="s">
        <v>48</v>
      </c>
      <c r="BJ14" s="28" t="s">
        <v>49</v>
      </c>
    </row>
    <row r="15" spans="1:65" ht="22.5" customHeight="1" thickBot="1" x14ac:dyDescent="0.2">
      <c r="A15" s="4"/>
      <c r="B15" s="4"/>
      <c r="C15" s="4"/>
      <c r="D15" s="4"/>
      <c r="E15" s="4"/>
      <c r="F15" s="24"/>
      <c r="G15" s="261"/>
      <c r="H15" s="261"/>
      <c r="I15" s="145" t="s">
        <v>20</v>
      </c>
      <c r="J15" s="145"/>
      <c r="K15" s="261"/>
      <c r="L15" s="261"/>
      <c r="M15" s="145" t="s">
        <v>7</v>
      </c>
      <c r="N15" s="145"/>
      <c r="O15" s="97"/>
      <c r="P15" s="4"/>
      <c r="Q15" s="4"/>
      <c r="R15" s="4"/>
      <c r="S15" s="96"/>
      <c r="T15" s="145"/>
      <c r="U15" s="139" t="s">
        <v>135</v>
      </c>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40"/>
      <c r="BD15" s="4"/>
      <c r="BF15" s="31" t="b">
        <f>IF(OR(G15="",K15=""),FALSE,TRUE)</f>
        <v>0</v>
      </c>
      <c r="BG15" s="29">
        <v>0</v>
      </c>
      <c r="BH15" s="10">
        <v>0</v>
      </c>
      <c r="BI15" s="30">
        <v>0</v>
      </c>
      <c r="BJ15" s="31">
        <f>IF(OR(AND(BH15=1,OR(BI15=2,BI15=3)),AND(BH15=2,BI15=1),AND(BH15=3,OR(BI15=1,BI15=2))),FALSE,IF(OR(BH15=0,BI15=0),0,TRUE))</f>
        <v>0</v>
      </c>
    </row>
    <row r="16" spans="1:65" ht="22.5" customHeight="1" x14ac:dyDescent="0.15">
      <c r="A16" s="4"/>
      <c r="B16" s="4"/>
      <c r="C16" s="4"/>
      <c r="D16" s="4"/>
      <c r="E16" s="4"/>
      <c r="F16" s="4"/>
      <c r="G16" s="4"/>
      <c r="H16" s="4"/>
      <c r="I16" s="4"/>
      <c r="J16" s="4"/>
      <c r="K16" s="4"/>
      <c r="L16" s="4"/>
      <c r="M16" s="4"/>
      <c r="N16" s="4"/>
      <c r="O16" s="4"/>
      <c r="P16" s="4"/>
      <c r="Q16" s="4"/>
      <c r="R16" s="4"/>
      <c r="S16" s="96"/>
      <c r="T16" s="145"/>
      <c r="U16" s="139" t="s">
        <v>238</v>
      </c>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40"/>
      <c r="BD16" s="4"/>
    </row>
    <row r="17" spans="1:65" x14ac:dyDescent="0.15">
      <c r="A17" s="4"/>
      <c r="B17" s="4"/>
      <c r="C17" s="4"/>
      <c r="D17" s="4" t="s">
        <v>136</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row>
    <row r="18" spans="1:65" x14ac:dyDescent="0.15">
      <c r="A18" s="4"/>
      <c r="B18" s="4"/>
      <c r="C18" s="4"/>
      <c r="D18" s="4"/>
      <c r="E18" s="4"/>
      <c r="F18" s="77" t="s">
        <v>137</v>
      </c>
      <c r="G18" s="78"/>
      <c r="H18" s="78"/>
      <c r="I18" s="78"/>
      <c r="J18" s="78"/>
      <c r="K18" s="78"/>
      <c r="L18" s="78"/>
      <c r="M18" s="78"/>
      <c r="N18" s="78"/>
      <c r="O18" s="78"/>
      <c r="P18" s="78"/>
      <c r="Q18" s="78"/>
      <c r="R18" s="78"/>
      <c r="S18" s="78"/>
      <c r="T18" s="78"/>
      <c r="U18" s="78"/>
      <c r="V18" s="78"/>
      <c r="W18" s="79"/>
      <c r="X18" s="4"/>
      <c r="Y18" s="4"/>
      <c r="Z18" s="4"/>
      <c r="AA18" s="77" t="s">
        <v>138</v>
      </c>
      <c r="AB18" s="78"/>
      <c r="AC18" s="78"/>
      <c r="AD18" s="78"/>
      <c r="AE18" s="78"/>
      <c r="AF18" s="78"/>
      <c r="AG18" s="78"/>
      <c r="AH18" s="78"/>
      <c r="AI18" s="78"/>
      <c r="AJ18" s="78"/>
      <c r="AK18" s="78"/>
      <c r="AL18" s="78"/>
      <c r="AM18" s="78"/>
      <c r="AN18" s="78"/>
      <c r="AO18" s="78"/>
      <c r="AP18" s="78"/>
      <c r="AQ18" s="78"/>
      <c r="AR18" s="78"/>
      <c r="AS18" s="78"/>
      <c r="AT18" s="78"/>
      <c r="AU18" s="78"/>
      <c r="AV18" s="78"/>
      <c r="AW18" s="79"/>
      <c r="AX18" s="163" t="s">
        <v>54</v>
      </c>
      <c r="AY18" s="164"/>
      <c r="AZ18" s="164"/>
      <c r="BA18" s="164"/>
      <c r="BB18" s="164"/>
      <c r="BC18" s="165"/>
      <c r="BD18" s="4"/>
      <c r="BF18" s="10" t="s">
        <v>55</v>
      </c>
      <c r="BG18" s="10" t="s">
        <v>56</v>
      </c>
      <c r="BH18" s="10" t="s">
        <v>57</v>
      </c>
      <c r="BI18" s="10" t="s">
        <v>58</v>
      </c>
    </row>
    <row r="19" spans="1:65" ht="22.5" customHeight="1" x14ac:dyDescent="0.15">
      <c r="A19" s="4"/>
      <c r="B19" s="4"/>
      <c r="C19" s="4"/>
      <c r="D19" s="4"/>
      <c r="E19" s="4"/>
      <c r="F19" s="96"/>
      <c r="G19" s="97"/>
      <c r="H19" s="151" t="s">
        <v>59</v>
      </c>
      <c r="I19" s="139"/>
      <c r="J19" s="139"/>
      <c r="K19" s="139"/>
      <c r="L19" s="139"/>
      <c r="M19" s="139"/>
      <c r="N19" s="139"/>
      <c r="O19" s="139"/>
      <c r="P19" s="139"/>
      <c r="Q19" s="139"/>
      <c r="R19" s="139"/>
      <c r="S19" s="139"/>
      <c r="T19" s="139"/>
      <c r="U19" s="139"/>
      <c r="V19" s="139"/>
      <c r="W19" s="140"/>
      <c r="X19" s="4"/>
      <c r="Y19" s="4"/>
      <c r="Z19" s="4"/>
      <c r="AA19" s="96"/>
      <c r="AB19" s="145"/>
      <c r="AC19" s="139" t="s">
        <v>139</v>
      </c>
      <c r="AD19" s="139"/>
      <c r="AE19" s="139"/>
      <c r="AF19" s="139"/>
      <c r="AG19" s="139"/>
      <c r="AH19" s="139"/>
      <c r="AI19" s="139"/>
      <c r="AJ19" s="139"/>
      <c r="AK19" s="139"/>
      <c r="AL19" s="139"/>
      <c r="AM19" s="139"/>
      <c r="AN19" s="139"/>
      <c r="AO19" s="139"/>
      <c r="AP19" s="139"/>
      <c r="AQ19" s="139"/>
      <c r="AR19" s="139"/>
      <c r="AS19" s="139"/>
      <c r="AT19" s="139"/>
      <c r="AU19" s="139"/>
      <c r="AV19" s="139"/>
      <c r="AW19" s="140"/>
      <c r="AX19" s="96" t="s">
        <v>61</v>
      </c>
      <c r="AY19" s="293"/>
      <c r="AZ19" s="294" t="s">
        <v>62</v>
      </c>
      <c r="BA19" s="293"/>
      <c r="BB19" s="294" t="s">
        <v>62</v>
      </c>
      <c r="BC19" s="97"/>
      <c r="BD19" s="4"/>
      <c r="BF19" s="56" t="b">
        <f>IF(AND(BJ15=TRUE,BI15=1),TRUE,FALSE)</f>
        <v>0</v>
      </c>
      <c r="BG19" s="32">
        <f>P39</f>
        <v>0</v>
      </c>
      <c r="BH19" s="10" t="b">
        <f>IF(AND(BF19=TRUE,BG19&lt;&gt;0),TRUE,FALSE)</f>
        <v>0</v>
      </c>
      <c r="BI19" s="10" t="b">
        <f>IF(BH19=TRUE,BG19,IF(BH20=TRUE,BG20,IF(BH23=TRUE,BG23,FALSE)))</f>
        <v>0</v>
      </c>
    </row>
    <row r="20" spans="1:65" ht="30" customHeight="1" x14ac:dyDescent="0.15">
      <c r="A20" s="4"/>
      <c r="B20" s="4"/>
      <c r="C20" s="4"/>
      <c r="D20" s="4"/>
      <c r="E20" s="4"/>
      <c r="F20" s="91"/>
      <c r="G20" s="92"/>
      <c r="H20" s="250" t="s">
        <v>63</v>
      </c>
      <c r="I20" s="141"/>
      <c r="J20" s="141"/>
      <c r="K20" s="141"/>
      <c r="L20" s="141"/>
      <c r="M20" s="141"/>
      <c r="N20" s="141"/>
      <c r="O20" s="141"/>
      <c r="P20" s="141"/>
      <c r="Q20" s="141"/>
      <c r="R20" s="141"/>
      <c r="S20" s="141"/>
      <c r="T20" s="141"/>
      <c r="U20" s="141"/>
      <c r="V20" s="141"/>
      <c r="W20" s="251"/>
      <c r="X20" s="4"/>
      <c r="Y20" s="4"/>
      <c r="Z20" s="4"/>
      <c r="AA20" s="91"/>
      <c r="AB20" s="205"/>
      <c r="AC20" s="288" t="s">
        <v>140</v>
      </c>
      <c r="AD20" s="288"/>
      <c r="AE20" s="288"/>
      <c r="AF20" s="288"/>
      <c r="AG20" s="288"/>
      <c r="AH20" s="288"/>
      <c r="AI20" s="288"/>
      <c r="AJ20" s="288"/>
      <c r="AK20" s="288"/>
      <c r="AL20" s="288"/>
      <c r="AM20" s="288"/>
      <c r="AN20" s="288"/>
      <c r="AO20" s="288"/>
      <c r="AP20" s="288"/>
      <c r="AQ20" s="288"/>
      <c r="AR20" s="288"/>
      <c r="AS20" s="288"/>
      <c r="AT20" s="288"/>
      <c r="AU20" s="288"/>
      <c r="AV20" s="288"/>
      <c r="AW20" s="289"/>
      <c r="AX20" s="91" t="s">
        <v>61</v>
      </c>
      <c r="AY20" s="273"/>
      <c r="AZ20" s="205" t="s">
        <v>65</v>
      </c>
      <c r="BA20" s="273"/>
      <c r="BB20" s="275" t="s">
        <v>62</v>
      </c>
      <c r="BC20" s="92"/>
      <c r="BD20" s="4"/>
      <c r="BF20" s="278" t="b">
        <f>IF(AND(BJ15=TRUE,BI15=2),TRUE,FALSE)</f>
        <v>0</v>
      </c>
      <c r="BG20" s="278" t="str">
        <f>AJ42</f>
        <v>自動算出</v>
      </c>
      <c r="BH20" s="278" t="b">
        <f>IF(AND(BF20=TRUE,BG20&lt;&gt;"自動算出"),TRUE,FALSE)</f>
        <v>0</v>
      </c>
    </row>
    <row r="21" spans="1:65" ht="12" customHeight="1" x14ac:dyDescent="0.15">
      <c r="A21" s="4"/>
      <c r="B21" s="4"/>
      <c r="C21" s="4"/>
      <c r="D21" s="4"/>
      <c r="E21" s="4"/>
      <c r="F21" s="125"/>
      <c r="G21" s="126"/>
      <c r="H21" s="260"/>
      <c r="I21" s="242"/>
      <c r="J21" s="242"/>
      <c r="K21" s="242"/>
      <c r="L21" s="242"/>
      <c r="M21" s="242"/>
      <c r="N21" s="242"/>
      <c r="O21" s="242"/>
      <c r="P21" s="242"/>
      <c r="Q21" s="242"/>
      <c r="R21" s="242"/>
      <c r="S21" s="242"/>
      <c r="T21" s="242"/>
      <c r="U21" s="242"/>
      <c r="V21" s="242"/>
      <c r="W21" s="243"/>
      <c r="X21" s="4"/>
      <c r="Y21" s="4"/>
      <c r="Z21" s="4"/>
      <c r="AA21" s="125"/>
      <c r="AB21" s="192"/>
      <c r="AC21" s="283" t="s">
        <v>66</v>
      </c>
      <c r="AD21" s="283"/>
      <c r="AE21" s="283"/>
      <c r="AF21" s="284" t="s">
        <v>67</v>
      </c>
      <c r="AG21" s="284"/>
      <c r="AH21" s="284"/>
      <c r="AI21" s="284"/>
      <c r="AJ21" s="284"/>
      <c r="AK21" s="284"/>
      <c r="AL21" s="284"/>
      <c r="AM21" s="284"/>
      <c r="AN21" s="284"/>
      <c r="AO21" s="284"/>
      <c r="AP21" s="284"/>
      <c r="AQ21" s="284"/>
      <c r="AR21" s="284"/>
      <c r="AS21" s="284"/>
      <c r="AT21" s="284"/>
      <c r="AU21" s="284"/>
      <c r="AV21" s="284"/>
      <c r="AW21" s="285"/>
      <c r="AX21" s="125"/>
      <c r="AY21" s="290"/>
      <c r="AZ21" s="192"/>
      <c r="BA21" s="290"/>
      <c r="BB21" s="281"/>
      <c r="BC21" s="126"/>
      <c r="BD21" s="4"/>
      <c r="BF21" s="282"/>
      <c r="BG21" s="282"/>
      <c r="BH21" s="282"/>
    </row>
    <row r="22" spans="1:65" ht="12" customHeight="1" x14ac:dyDescent="0.15">
      <c r="A22" s="4"/>
      <c r="B22" s="4"/>
      <c r="C22" s="4"/>
      <c r="D22" s="4"/>
      <c r="E22" s="4"/>
      <c r="F22" s="125"/>
      <c r="G22" s="126"/>
      <c r="H22" s="34"/>
      <c r="I22" s="4"/>
      <c r="J22" s="4"/>
      <c r="K22" s="4"/>
      <c r="L22" s="4"/>
      <c r="M22" s="4"/>
      <c r="N22" s="4"/>
      <c r="O22" s="4"/>
      <c r="P22" s="4"/>
      <c r="Q22" s="4"/>
      <c r="R22" s="4"/>
      <c r="S22" s="4"/>
      <c r="T22" s="4"/>
      <c r="U22" s="4"/>
      <c r="V22" s="4"/>
      <c r="W22" s="11"/>
      <c r="X22" s="4"/>
      <c r="Y22" s="4"/>
      <c r="Z22" s="4"/>
      <c r="AA22" s="127"/>
      <c r="AB22" s="212"/>
      <c r="AC22" s="35"/>
      <c r="AD22" s="35"/>
      <c r="AE22" s="35"/>
      <c r="AF22" s="286"/>
      <c r="AG22" s="286"/>
      <c r="AH22" s="286"/>
      <c r="AI22" s="286"/>
      <c r="AJ22" s="286"/>
      <c r="AK22" s="286"/>
      <c r="AL22" s="286"/>
      <c r="AM22" s="286"/>
      <c r="AN22" s="286"/>
      <c r="AO22" s="286"/>
      <c r="AP22" s="286"/>
      <c r="AQ22" s="286"/>
      <c r="AR22" s="286"/>
      <c r="AS22" s="286"/>
      <c r="AT22" s="286"/>
      <c r="AU22" s="286"/>
      <c r="AV22" s="286"/>
      <c r="AW22" s="287"/>
      <c r="AX22" s="127"/>
      <c r="AY22" s="274"/>
      <c r="AZ22" s="212"/>
      <c r="BA22" s="274"/>
      <c r="BB22" s="276"/>
      <c r="BC22" s="128"/>
      <c r="BD22" s="4"/>
      <c r="BF22" s="279"/>
      <c r="BG22" s="279"/>
      <c r="BH22" s="279"/>
    </row>
    <row r="23" spans="1:65" ht="18" customHeight="1" x14ac:dyDescent="0.15">
      <c r="A23" s="4"/>
      <c r="B23" s="4"/>
      <c r="C23" s="4"/>
      <c r="D23" s="4"/>
      <c r="E23" s="4"/>
      <c r="F23" s="127"/>
      <c r="G23" s="128"/>
      <c r="H23" s="37"/>
      <c r="I23" s="38"/>
      <c r="J23" s="38"/>
      <c r="K23" s="38"/>
      <c r="L23" s="38"/>
      <c r="M23" s="38"/>
      <c r="N23" s="38"/>
      <c r="O23" s="38"/>
      <c r="P23" s="38"/>
      <c r="Q23" s="38" t="s">
        <v>1</v>
      </c>
      <c r="R23" s="277"/>
      <c r="S23" s="277"/>
      <c r="T23" s="212" t="s">
        <v>68</v>
      </c>
      <c r="U23" s="212"/>
      <c r="V23" s="212"/>
      <c r="W23" s="128"/>
      <c r="X23" s="4"/>
      <c r="Y23" s="4"/>
      <c r="Z23" s="4"/>
      <c r="AA23" s="91"/>
      <c r="AB23" s="205"/>
      <c r="AC23" s="288" t="s">
        <v>121</v>
      </c>
      <c r="AD23" s="288"/>
      <c r="AE23" s="288"/>
      <c r="AF23" s="288"/>
      <c r="AG23" s="288"/>
      <c r="AH23" s="288"/>
      <c r="AI23" s="288"/>
      <c r="AJ23" s="288"/>
      <c r="AK23" s="288"/>
      <c r="AL23" s="288"/>
      <c r="AM23" s="288"/>
      <c r="AN23" s="288"/>
      <c r="AO23" s="288"/>
      <c r="AP23" s="288"/>
      <c r="AQ23" s="288"/>
      <c r="AR23" s="288"/>
      <c r="AS23" s="288"/>
      <c r="AT23" s="288"/>
      <c r="AU23" s="288"/>
      <c r="AV23" s="288"/>
      <c r="AW23" s="289"/>
      <c r="AX23" s="91" t="s">
        <v>61</v>
      </c>
      <c r="AY23" s="273"/>
      <c r="AZ23" s="275" t="s">
        <v>62</v>
      </c>
      <c r="BA23" s="273"/>
      <c r="BB23" s="205" t="s">
        <v>70</v>
      </c>
      <c r="BC23" s="92"/>
      <c r="BD23" s="4"/>
      <c r="BF23" s="278" t="b">
        <f>IF(AND(BJ15=TRUE,BI15=3),TRUE,FALSE)</f>
        <v>0</v>
      </c>
      <c r="BG23" s="280" t="str">
        <f>AO65</f>
        <v>自動算出</v>
      </c>
      <c r="BH23" s="278" t="b">
        <f>IF(AND(BF23=TRUE,BG23&lt;&gt;"自動算出"),TRUE,FALSE)</f>
        <v>0</v>
      </c>
    </row>
    <row r="24" spans="1:65" ht="22.5" customHeight="1" x14ac:dyDescent="0.15">
      <c r="A24" s="4"/>
      <c r="B24" s="4"/>
      <c r="C24" s="4"/>
      <c r="D24" s="4"/>
      <c r="E24" s="4"/>
      <c r="F24" s="96"/>
      <c r="G24" s="97"/>
      <c r="H24" s="151" t="s">
        <v>71</v>
      </c>
      <c r="I24" s="139"/>
      <c r="J24" s="139"/>
      <c r="K24" s="139"/>
      <c r="L24" s="139"/>
      <c r="M24" s="139"/>
      <c r="N24" s="139"/>
      <c r="O24" s="139"/>
      <c r="P24" s="139"/>
      <c r="Q24" s="139"/>
      <c r="R24" s="139"/>
      <c r="S24" s="139"/>
      <c r="T24" s="139"/>
      <c r="U24" s="139"/>
      <c r="V24" s="139"/>
      <c r="W24" s="140"/>
      <c r="X24" s="4"/>
      <c r="Y24" s="4"/>
      <c r="Z24" s="4"/>
      <c r="AA24" s="127"/>
      <c r="AB24" s="212"/>
      <c r="AC24" s="291"/>
      <c r="AD24" s="291"/>
      <c r="AE24" s="291"/>
      <c r="AF24" s="291"/>
      <c r="AG24" s="291"/>
      <c r="AH24" s="291"/>
      <c r="AI24" s="291"/>
      <c r="AJ24" s="291"/>
      <c r="AK24" s="291"/>
      <c r="AL24" s="291"/>
      <c r="AM24" s="291"/>
      <c r="AN24" s="291"/>
      <c r="AO24" s="291"/>
      <c r="AP24" s="291"/>
      <c r="AQ24" s="291"/>
      <c r="AR24" s="291"/>
      <c r="AS24" s="291"/>
      <c r="AT24" s="291"/>
      <c r="AU24" s="291"/>
      <c r="AV24" s="291"/>
      <c r="AW24" s="292"/>
      <c r="AX24" s="127"/>
      <c r="AY24" s="274"/>
      <c r="AZ24" s="276"/>
      <c r="BA24" s="274"/>
      <c r="BB24" s="212"/>
      <c r="BC24" s="128"/>
      <c r="BD24" s="4"/>
      <c r="BF24" s="279"/>
      <c r="BG24" s="279"/>
      <c r="BH24" s="279"/>
    </row>
    <row r="25" spans="1:65" ht="12" customHeight="1" x14ac:dyDescent="0.15">
      <c r="A25" s="4"/>
      <c r="B25" s="4"/>
      <c r="C25" s="4"/>
      <c r="D25" s="4"/>
      <c r="E25" s="4"/>
      <c r="F25" s="308" t="s">
        <v>141</v>
      </c>
      <c r="G25" s="308"/>
      <c r="H25" s="308"/>
      <c r="I25" s="309" t="s">
        <v>142</v>
      </c>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4"/>
    </row>
    <row r="26" spans="1:65" s="3" customFormat="1" ht="12" x14ac:dyDescent="0.15">
      <c r="A26" s="4"/>
      <c r="B26" s="4"/>
      <c r="C26" s="4"/>
      <c r="D26" s="4" t="s">
        <v>143</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M26" s="4"/>
    </row>
    <row r="27" spans="1:65" s="3" customFormat="1" ht="12" customHeight="1" x14ac:dyDescent="0.15">
      <c r="A27" s="4"/>
      <c r="B27" s="4"/>
      <c r="C27" s="4"/>
      <c r="D27" s="4" t="s">
        <v>123</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1"/>
      <c r="AJ27" s="41"/>
      <c r="AK27" s="41"/>
      <c r="AL27" s="41"/>
      <c r="AM27" s="41"/>
      <c r="AN27" s="41"/>
      <c r="AO27" s="41"/>
      <c r="AP27" s="41"/>
      <c r="AQ27" s="41"/>
      <c r="AR27" s="41"/>
      <c r="AS27" s="41"/>
      <c r="AT27" s="41"/>
      <c r="AU27" s="41"/>
      <c r="AV27" s="41"/>
      <c r="AW27" s="41"/>
      <c r="AX27" s="41"/>
      <c r="AY27" s="41"/>
      <c r="AZ27" s="41"/>
      <c r="BA27" s="41"/>
      <c r="BB27" s="41"/>
      <c r="BC27" s="41"/>
      <c r="BD27" s="4"/>
      <c r="BM27" s="4"/>
    </row>
    <row r="28" spans="1:65" s="3" customFormat="1" ht="13.5" customHeight="1" x14ac:dyDescent="0.15">
      <c r="A28" s="4"/>
      <c r="B28" s="4"/>
      <c r="C28" s="4"/>
      <c r="D28" s="4"/>
      <c r="E28" s="4"/>
      <c r="F28" s="137" t="s">
        <v>74</v>
      </c>
      <c r="G28" s="137"/>
      <c r="H28" s="137"/>
      <c r="I28" s="137"/>
      <c r="J28" s="137"/>
      <c r="K28" s="137"/>
      <c r="L28" s="137"/>
      <c r="M28" s="137"/>
      <c r="N28" s="137"/>
      <c r="O28" s="137"/>
      <c r="P28" s="137" t="s">
        <v>75</v>
      </c>
      <c r="Q28" s="137"/>
      <c r="R28" s="137"/>
      <c r="S28" s="137"/>
      <c r="T28" s="137"/>
      <c r="U28" s="137"/>
      <c r="V28" s="137"/>
      <c r="W28" s="77" t="s">
        <v>76</v>
      </c>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9"/>
      <c r="BD28" s="4"/>
      <c r="BM28" s="4"/>
    </row>
    <row r="29" spans="1:65" s="3" customFormat="1" ht="13.5" customHeight="1" x14ac:dyDescent="0.15">
      <c r="A29" s="4"/>
      <c r="B29" s="4"/>
      <c r="C29" s="4"/>
      <c r="D29" s="4"/>
      <c r="E29" s="4"/>
      <c r="F29" s="260" t="s">
        <v>2</v>
      </c>
      <c r="G29" s="242"/>
      <c r="H29" s="242"/>
      <c r="I29" s="242"/>
      <c r="J29" s="242"/>
      <c r="K29" s="242"/>
      <c r="L29" s="242"/>
      <c r="M29" s="242"/>
      <c r="N29" s="242"/>
      <c r="O29" s="243"/>
      <c r="P29" s="252">
        <f>SUM(P30:V33)</f>
        <v>0</v>
      </c>
      <c r="Q29" s="253"/>
      <c r="R29" s="253"/>
      <c r="S29" s="253"/>
      <c r="T29" s="253"/>
      <c r="U29" s="253"/>
      <c r="V29" s="254"/>
      <c r="W29" s="42"/>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4"/>
      <c r="BD29" s="4"/>
      <c r="BM29" s="4"/>
    </row>
    <row r="30" spans="1:65" s="3" customFormat="1" ht="13.5" customHeight="1" x14ac:dyDescent="0.15">
      <c r="A30" s="4"/>
      <c r="B30" s="4"/>
      <c r="C30" s="4"/>
      <c r="D30" s="4"/>
      <c r="E30" s="4"/>
      <c r="F30" s="45"/>
      <c r="G30" s="236" t="s">
        <v>77</v>
      </c>
      <c r="H30" s="236"/>
      <c r="I30" s="236"/>
      <c r="J30" s="236"/>
      <c r="K30" s="236"/>
      <c r="L30" s="236"/>
      <c r="M30" s="236"/>
      <c r="N30" s="236"/>
      <c r="O30" s="237"/>
      <c r="P30" s="238"/>
      <c r="Q30" s="239"/>
      <c r="R30" s="239"/>
      <c r="S30" s="239"/>
      <c r="T30" s="239"/>
      <c r="U30" s="239"/>
      <c r="V30" s="240"/>
      <c r="W30" s="241"/>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7"/>
      <c r="BD30" s="4"/>
      <c r="BM30" s="4"/>
    </row>
    <row r="31" spans="1:65" s="3" customFormat="1" ht="13.5" customHeight="1" x14ac:dyDescent="0.15">
      <c r="A31" s="4"/>
      <c r="B31" s="4"/>
      <c r="C31" s="4"/>
      <c r="D31" s="4"/>
      <c r="E31" s="4"/>
      <c r="F31" s="45"/>
      <c r="G31" s="236" t="s">
        <v>78</v>
      </c>
      <c r="H31" s="236"/>
      <c r="I31" s="236"/>
      <c r="J31" s="236"/>
      <c r="K31" s="236"/>
      <c r="L31" s="236"/>
      <c r="M31" s="236"/>
      <c r="N31" s="236"/>
      <c r="O31" s="237"/>
      <c r="P31" s="238"/>
      <c r="Q31" s="239"/>
      <c r="R31" s="239"/>
      <c r="S31" s="239"/>
      <c r="T31" s="239"/>
      <c r="U31" s="239"/>
      <c r="V31" s="240"/>
      <c r="W31" s="241"/>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7"/>
      <c r="BD31" s="4"/>
      <c r="BM31" s="4"/>
    </row>
    <row r="32" spans="1:65" s="3" customFormat="1" ht="13.5" customHeight="1" x14ac:dyDescent="0.15">
      <c r="A32" s="4"/>
      <c r="B32" s="4"/>
      <c r="C32" s="4"/>
      <c r="D32" s="4"/>
      <c r="E32" s="4"/>
      <c r="F32" s="45"/>
      <c r="G32" s="236" t="s">
        <v>79</v>
      </c>
      <c r="H32" s="236"/>
      <c r="I32" s="236"/>
      <c r="J32" s="236"/>
      <c r="K32" s="236"/>
      <c r="L32" s="236"/>
      <c r="M32" s="236"/>
      <c r="N32" s="236"/>
      <c r="O32" s="237"/>
      <c r="P32" s="238"/>
      <c r="Q32" s="239"/>
      <c r="R32" s="239"/>
      <c r="S32" s="239"/>
      <c r="T32" s="239"/>
      <c r="U32" s="239"/>
      <c r="V32" s="240"/>
      <c r="W32" s="241"/>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7"/>
      <c r="BD32" s="4"/>
      <c r="BM32" s="4"/>
    </row>
    <row r="33" spans="1:65" s="3" customFormat="1" ht="13.5" customHeight="1" x14ac:dyDescent="0.15">
      <c r="A33" s="4"/>
      <c r="B33" s="4"/>
      <c r="C33" s="4"/>
      <c r="D33" s="4"/>
      <c r="E33" s="4"/>
      <c r="F33" s="46"/>
      <c r="G33" s="255" t="s">
        <v>30</v>
      </c>
      <c r="H33" s="255"/>
      <c r="I33" s="255"/>
      <c r="J33" s="255"/>
      <c r="K33" s="255"/>
      <c r="L33" s="255"/>
      <c r="M33" s="255"/>
      <c r="N33" s="255"/>
      <c r="O33" s="256"/>
      <c r="P33" s="257"/>
      <c r="Q33" s="258"/>
      <c r="R33" s="258"/>
      <c r="S33" s="258"/>
      <c r="T33" s="258"/>
      <c r="U33" s="258"/>
      <c r="V33" s="259"/>
      <c r="W33" s="247"/>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9"/>
      <c r="BD33" s="4"/>
      <c r="BM33" s="4"/>
    </row>
    <row r="34" spans="1:65" s="3" customFormat="1" ht="13.5" customHeight="1" x14ac:dyDescent="0.15">
      <c r="A34" s="4"/>
      <c r="B34" s="4"/>
      <c r="C34" s="4"/>
      <c r="D34" s="4"/>
      <c r="E34" s="4"/>
      <c r="F34" s="250" t="s">
        <v>3</v>
      </c>
      <c r="G34" s="141"/>
      <c r="H34" s="141"/>
      <c r="I34" s="141"/>
      <c r="J34" s="141"/>
      <c r="K34" s="141"/>
      <c r="L34" s="141"/>
      <c r="M34" s="141"/>
      <c r="N34" s="141"/>
      <c r="O34" s="251"/>
      <c r="P34" s="252">
        <f>SUM(P35:V38)</f>
        <v>0</v>
      </c>
      <c r="Q34" s="253"/>
      <c r="R34" s="253"/>
      <c r="S34" s="253"/>
      <c r="T34" s="253"/>
      <c r="U34" s="253"/>
      <c r="V34" s="254"/>
      <c r="W34" s="42"/>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4"/>
      <c r="BD34" s="4"/>
      <c r="BM34" s="4"/>
    </row>
    <row r="35" spans="1:65" s="3" customFormat="1" ht="13.5" customHeight="1" x14ac:dyDescent="0.15">
      <c r="A35" s="4"/>
      <c r="B35" s="4"/>
      <c r="C35" s="4"/>
      <c r="D35" s="4"/>
      <c r="E35" s="4"/>
      <c r="F35" s="45"/>
      <c r="G35" s="236" t="s">
        <v>80</v>
      </c>
      <c r="H35" s="236"/>
      <c r="I35" s="236"/>
      <c r="J35" s="236"/>
      <c r="K35" s="236"/>
      <c r="L35" s="236"/>
      <c r="M35" s="236"/>
      <c r="N35" s="236"/>
      <c r="O35" s="237"/>
      <c r="P35" s="238"/>
      <c r="Q35" s="239"/>
      <c r="R35" s="239"/>
      <c r="S35" s="239"/>
      <c r="T35" s="239"/>
      <c r="U35" s="239"/>
      <c r="V35" s="240"/>
      <c r="W35" s="241"/>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7"/>
      <c r="BD35" s="4"/>
      <c r="BM35" s="4"/>
    </row>
    <row r="36" spans="1:65" s="3" customFormat="1" ht="13.5" customHeight="1" x14ac:dyDescent="0.15">
      <c r="A36" s="4"/>
      <c r="B36" s="4"/>
      <c r="C36" s="4"/>
      <c r="D36" s="4"/>
      <c r="E36" s="4"/>
      <c r="F36" s="45"/>
      <c r="G36" s="236" t="s">
        <v>78</v>
      </c>
      <c r="H36" s="236"/>
      <c r="I36" s="236"/>
      <c r="J36" s="236"/>
      <c r="K36" s="236"/>
      <c r="L36" s="236"/>
      <c r="M36" s="236"/>
      <c r="N36" s="236"/>
      <c r="O36" s="237"/>
      <c r="P36" s="238"/>
      <c r="Q36" s="239"/>
      <c r="R36" s="239"/>
      <c r="S36" s="239"/>
      <c r="T36" s="239"/>
      <c r="U36" s="239"/>
      <c r="V36" s="240"/>
      <c r="W36" s="241"/>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7"/>
      <c r="BD36" s="4"/>
      <c r="BM36" s="4"/>
    </row>
    <row r="37" spans="1:65" s="3" customFormat="1" ht="13.5" customHeight="1" x14ac:dyDescent="0.15">
      <c r="A37" s="4"/>
      <c r="B37" s="4"/>
      <c r="C37" s="4"/>
      <c r="D37" s="4"/>
      <c r="E37" s="4"/>
      <c r="F37" s="45"/>
      <c r="G37" s="236" t="s">
        <v>79</v>
      </c>
      <c r="H37" s="236"/>
      <c r="I37" s="236"/>
      <c r="J37" s="236"/>
      <c r="K37" s="236"/>
      <c r="L37" s="236"/>
      <c r="M37" s="236"/>
      <c r="N37" s="236"/>
      <c r="O37" s="237"/>
      <c r="P37" s="238"/>
      <c r="Q37" s="239"/>
      <c r="R37" s="239"/>
      <c r="S37" s="239"/>
      <c r="T37" s="239"/>
      <c r="U37" s="239"/>
      <c r="V37" s="240"/>
      <c r="W37" s="241"/>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7"/>
      <c r="BD37" s="4"/>
      <c r="BM37" s="4"/>
    </row>
    <row r="38" spans="1:65" s="3" customFormat="1" ht="13.5" customHeight="1" thickBot="1" x14ac:dyDescent="0.2">
      <c r="A38" s="4"/>
      <c r="B38" s="4"/>
      <c r="C38" s="4"/>
      <c r="D38" s="4"/>
      <c r="E38" s="4"/>
      <c r="F38" s="45"/>
      <c r="G38" s="242" t="s">
        <v>30</v>
      </c>
      <c r="H38" s="242"/>
      <c r="I38" s="242"/>
      <c r="J38" s="242"/>
      <c r="K38" s="242"/>
      <c r="L38" s="242"/>
      <c r="M38" s="242"/>
      <c r="N38" s="242"/>
      <c r="O38" s="243"/>
      <c r="P38" s="244"/>
      <c r="Q38" s="245"/>
      <c r="R38" s="245"/>
      <c r="S38" s="245"/>
      <c r="T38" s="245"/>
      <c r="U38" s="245"/>
      <c r="V38" s="246"/>
      <c r="W38" s="247"/>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9"/>
      <c r="BD38" s="4"/>
      <c r="BM38" s="4"/>
    </row>
    <row r="39" spans="1:65" s="3" customFormat="1" ht="22.5" customHeight="1" thickBot="1" x14ac:dyDescent="0.2">
      <c r="A39" s="4"/>
      <c r="B39" s="4"/>
      <c r="C39" s="4"/>
      <c r="D39" s="4"/>
      <c r="E39" s="4"/>
      <c r="F39" s="219" t="s">
        <v>81</v>
      </c>
      <c r="G39" s="220"/>
      <c r="H39" s="220"/>
      <c r="I39" s="220"/>
      <c r="J39" s="220"/>
      <c r="K39" s="220"/>
      <c r="L39" s="220"/>
      <c r="M39" s="220"/>
      <c r="N39" s="220"/>
      <c r="O39" s="221"/>
      <c r="P39" s="222">
        <f>SUM(P29,P34)</f>
        <v>0</v>
      </c>
      <c r="Q39" s="223"/>
      <c r="R39" s="223"/>
      <c r="S39" s="223"/>
      <c r="T39" s="223"/>
      <c r="U39" s="223"/>
      <c r="V39" s="224"/>
      <c r="W39" s="47"/>
      <c r="X39" s="48" t="s">
        <v>82</v>
      </c>
      <c r="Y39" s="49"/>
      <c r="Z39" s="49"/>
      <c r="AA39" s="49"/>
      <c r="AB39" s="49"/>
      <c r="AC39" s="49"/>
      <c r="AD39" s="49"/>
      <c r="AE39" s="49"/>
      <c r="AF39" s="49"/>
      <c r="AG39" s="49"/>
      <c r="AH39" s="4"/>
      <c r="AI39" s="4"/>
      <c r="AJ39" s="4"/>
      <c r="AK39" s="4"/>
      <c r="AL39" s="4"/>
      <c r="AM39" s="4"/>
      <c r="AN39" s="4"/>
      <c r="AO39" s="4"/>
      <c r="AP39" s="4"/>
      <c r="AQ39" s="4"/>
      <c r="AR39" s="4"/>
      <c r="AS39" s="4"/>
      <c r="AT39" s="4"/>
      <c r="AU39" s="4"/>
      <c r="AV39" s="4"/>
      <c r="AW39" s="4"/>
      <c r="AX39" s="4"/>
      <c r="AY39" s="4"/>
      <c r="AZ39" s="4"/>
      <c r="BA39" s="4"/>
      <c r="BB39" s="4"/>
      <c r="BC39" s="4"/>
      <c r="BD39" s="4"/>
      <c r="BG39" s="3" t="b">
        <f>IF(COUNTIF(BH39:BN39,FALSE)=0,TRUE,FALSE)</f>
        <v>1</v>
      </c>
      <c r="BM39" s="4"/>
    </row>
    <row r="40" spans="1:65" s="3" customFormat="1" ht="12.75" thickBot="1" x14ac:dyDescent="0.2">
      <c r="A40" s="4"/>
      <c r="B40" s="4"/>
      <c r="C40" s="4"/>
      <c r="D40" s="4" t="s">
        <v>83</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M40" s="4"/>
    </row>
    <row r="41" spans="1:65" s="3" customFormat="1" ht="12" x14ac:dyDescent="0.15">
      <c r="A41" s="4"/>
      <c r="B41" s="4"/>
      <c r="C41" s="4"/>
      <c r="D41" s="4"/>
      <c r="E41" s="4"/>
      <c r="F41" s="138" t="s">
        <v>84</v>
      </c>
      <c r="G41" s="138"/>
      <c r="H41" s="138"/>
      <c r="I41" s="138"/>
      <c r="J41" s="138"/>
      <c r="K41" s="138"/>
      <c r="L41" s="138"/>
      <c r="M41" s="138"/>
      <c r="N41" s="138"/>
      <c r="O41" s="138"/>
      <c r="P41" s="138"/>
      <c r="Q41" s="138"/>
      <c r="R41" s="138"/>
      <c r="S41" s="138"/>
      <c r="T41" s="138"/>
      <c r="U41" s="138"/>
      <c r="V41" s="138"/>
      <c r="W41" s="138"/>
      <c r="X41" s="138"/>
      <c r="Y41" s="138"/>
      <c r="Z41" s="125" t="s">
        <v>85</v>
      </c>
      <c r="AA41" s="192"/>
      <c r="AB41" s="212">
        <v>12</v>
      </c>
      <c r="AC41" s="212"/>
      <c r="AD41" s="212"/>
      <c r="AE41" s="212"/>
      <c r="AF41" s="212"/>
      <c r="AG41" s="212"/>
      <c r="AH41" s="192" t="s">
        <v>86</v>
      </c>
      <c r="AI41" s="192"/>
      <c r="AJ41" s="262" t="s">
        <v>87</v>
      </c>
      <c r="AK41" s="263"/>
      <c r="AL41" s="263"/>
      <c r="AM41" s="263"/>
      <c r="AN41" s="263"/>
      <c r="AO41" s="263"/>
      <c r="AP41" s="263"/>
      <c r="AQ41" s="263"/>
      <c r="AR41" s="263"/>
      <c r="AS41" s="263"/>
      <c r="AT41" s="263"/>
      <c r="AU41" s="263"/>
      <c r="AV41" s="263"/>
      <c r="AW41" s="263"/>
      <c r="AX41" s="263"/>
      <c r="AY41" s="263"/>
      <c r="AZ41" s="263"/>
      <c r="BA41" s="263"/>
      <c r="BB41" s="263"/>
      <c r="BC41" s="264"/>
      <c r="BD41" s="4"/>
      <c r="BM41" s="4"/>
    </row>
    <row r="42" spans="1:65" s="3" customFormat="1" ht="12" x14ac:dyDescent="0.15">
      <c r="A42" s="4"/>
      <c r="B42" s="4"/>
      <c r="C42" s="4"/>
      <c r="D42" s="4"/>
      <c r="E42" s="4"/>
      <c r="F42" s="265" t="str">
        <f>IF(P39=0,"自動表示",P39)</f>
        <v>自動表示</v>
      </c>
      <c r="G42" s="265"/>
      <c r="H42" s="265"/>
      <c r="I42" s="265"/>
      <c r="J42" s="265"/>
      <c r="K42" s="265"/>
      <c r="L42" s="265"/>
      <c r="M42" s="265"/>
      <c r="N42" s="265"/>
      <c r="O42" s="265"/>
      <c r="P42" s="265"/>
      <c r="Q42" s="265"/>
      <c r="R42" s="265"/>
      <c r="S42" s="265"/>
      <c r="T42" s="265"/>
      <c r="U42" s="265"/>
      <c r="V42" s="265"/>
      <c r="W42" s="265"/>
      <c r="X42" s="265"/>
      <c r="Y42" s="265"/>
      <c r="Z42" s="125"/>
      <c r="AA42" s="192"/>
      <c r="AB42" s="50"/>
      <c r="AC42" s="266" t="str">
        <f>IF(R23="","自動表示",R23)</f>
        <v>自動表示</v>
      </c>
      <c r="AD42" s="266"/>
      <c r="AE42" s="266"/>
      <c r="AF42" s="266"/>
      <c r="AG42" s="50"/>
      <c r="AH42" s="192"/>
      <c r="AI42" s="192"/>
      <c r="AJ42" s="302" t="str">
        <f>IF(OR(R23="",P39=0),"自動算出",P39*12/R23)</f>
        <v>自動算出</v>
      </c>
      <c r="AK42" s="303"/>
      <c r="AL42" s="303"/>
      <c r="AM42" s="303"/>
      <c r="AN42" s="303"/>
      <c r="AO42" s="303"/>
      <c r="AP42" s="303"/>
      <c r="AQ42" s="303"/>
      <c r="AR42" s="303"/>
      <c r="AS42" s="303"/>
      <c r="AT42" s="303"/>
      <c r="AU42" s="303"/>
      <c r="AV42" s="303"/>
      <c r="AW42" s="303"/>
      <c r="AX42" s="303"/>
      <c r="AY42" s="303"/>
      <c r="AZ42" s="303"/>
      <c r="BA42" s="303"/>
      <c r="BB42" s="303"/>
      <c r="BC42" s="304"/>
      <c r="BD42" s="4"/>
      <c r="BM42" s="4"/>
    </row>
    <row r="43" spans="1:65" s="3" customFormat="1" ht="12.75" thickBot="1" x14ac:dyDescent="0.2">
      <c r="A43" s="4"/>
      <c r="B43" s="4"/>
      <c r="C43" s="4"/>
      <c r="D43" s="4"/>
      <c r="E43" s="4"/>
      <c r="F43" s="265"/>
      <c r="G43" s="265"/>
      <c r="H43" s="265"/>
      <c r="I43" s="265"/>
      <c r="J43" s="265"/>
      <c r="K43" s="265"/>
      <c r="L43" s="265"/>
      <c r="M43" s="265"/>
      <c r="N43" s="265"/>
      <c r="O43" s="265"/>
      <c r="P43" s="265"/>
      <c r="Q43" s="265"/>
      <c r="R43" s="265"/>
      <c r="S43" s="265"/>
      <c r="T43" s="265"/>
      <c r="U43" s="265"/>
      <c r="V43" s="265"/>
      <c r="W43" s="265"/>
      <c r="X43" s="265"/>
      <c r="Y43" s="265"/>
      <c r="Z43" s="125"/>
      <c r="AA43" s="192"/>
      <c r="AB43" s="192" t="s">
        <v>88</v>
      </c>
      <c r="AC43" s="192"/>
      <c r="AD43" s="192"/>
      <c r="AE43" s="192"/>
      <c r="AF43" s="192"/>
      <c r="AG43" s="192"/>
      <c r="AH43" s="192"/>
      <c r="AI43" s="192"/>
      <c r="AJ43" s="305"/>
      <c r="AK43" s="306"/>
      <c r="AL43" s="306"/>
      <c r="AM43" s="306"/>
      <c r="AN43" s="306"/>
      <c r="AO43" s="306"/>
      <c r="AP43" s="306"/>
      <c r="AQ43" s="306"/>
      <c r="AR43" s="306"/>
      <c r="AS43" s="306"/>
      <c r="AT43" s="306"/>
      <c r="AU43" s="306"/>
      <c r="AV43" s="306"/>
      <c r="AW43" s="306"/>
      <c r="AX43" s="306"/>
      <c r="AY43" s="306"/>
      <c r="AZ43" s="306"/>
      <c r="BA43" s="306"/>
      <c r="BB43" s="306"/>
      <c r="BC43" s="307"/>
      <c r="BD43" s="4"/>
      <c r="BM43" s="4"/>
    </row>
    <row r="44" spans="1:65" s="3" customFormat="1" ht="12" x14ac:dyDescent="0.15">
      <c r="A44" s="4"/>
      <c r="B44" s="4"/>
      <c r="C44" s="4"/>
      <c r="D44" s="4" t="s">
        <v>124</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M44" s="4"/>
    </row>
    <row r="45" spans="1:65" s="3" customFormat="1" ht="12" x14ac:dyDescent="0.15">
      <c r="A45" s="4"/>
      <c r="B45" s="4"/>
      <c r="C45" s="4"/>
      <c r="D45" s="4"/>
      <c r="E45" s="4"/>
      <c r="F45" s="4" t="s">
        <v>90</v>
      </c>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M45" s="4"/>
    </row>
    <row r="46" spans="1:65" s="3" customFormat="1" ht="12" x14ac:dyDescent="0.15">
      <c r="A46" s="4"/>
      <c r="B46" s="4"/>
      <c r="C46" s="4"/>
      <c r="D46" s="4"/>
      <c r="E46" s="4"/>
      <c r="F46" s="4"/>
      <c r="G46" s="77" t="s">
        <v>144</v>
      </c>
      <c r="H46" s="78"/>
      <c r="I46" s="78"/>
      <c r="J46" s="78"/>
      <c r="K46" s="78"/>
      <c r="L46" s="78"/>
      <c r="M46" s="78"/>
      <c r="N46" s="78"/>
      <c r="O46" s="78"/>
      <c r="P46" s="78"/>
      <c r="Q46" s="78"/>
      <c r="R46" s="78"/>
      <c r="S46" s="78"/>
      <c r="T46" s="78"/>
      <c r="U46" s="78"/>
      <c r="V46" s="78"/>
      <c r="W46" s="78"/>
      <c r="X46" s="78"/>
      <c r="Y46" s="78"/>
      <c r="Z46" s="78"/>
      <c r="AA46" s="78"/>
      <c r="AB46" s="78"/>
      <c r="AC46" s="79"/>
      <c r="AD46" s="4"/>
      <c r="AE46" s="4"/>
      <c r="AF46" s="4"/>
      <c r="AG46" s="77" t="s">
        <v>92</v>
      </c>
      <c r="AH46" s="78"/>
      <c r="AI46" s="78"/>
      <c r="AJ46" s="78"/>
      <c r="AK46" s="78"/>
      <c r="AL46" s="78"/>
      <c r="AM46" s="78"/>
      <c r="AN46" s="78"/>
      <c r="AO46" s="78"/>
      <c r="AP46" s="78"/>
      <c r="AQ46" s="78"/>
      <c r="AR46" s="78"/>
      <c r="AS46" s="78"/>
      <c r="AT46" s="78"/>
      <c r="AU46" s="78"/>
      <c r="AV46" s="78"/>
      <c r="AW46" s="78"/>
      <c r="AX46" s="78"/>
      <c r="AY46" s="78"/>
      <c r="AZ46" s="78"/>
      <c r="BA46" s="78"/>
      <c r="BB46" s="78"/>
      <c r="BC46" s="79"/>
      <c r="BD46" s="4"/>
      <c r="BM46" s="4"/>
    </row>
    <row r="47" spans="1:65" s="3" customFormat="1" ht="20.25" customHeight="1" x14ac:dyDescent="0.15">
      <c r="A47" s="4"/>
      <c r="B47" s="4"/>
      <c r="C47" s="4"/>
      <c r="D47" s="4"/>
      <c r="E47" s="4"/>
      <c r="F47" s="4"/>
      <c r="G47" s="24"/>
      <c r="H47" s="261"/>
      <c r="I47" s="261"/>
      <c r="J47" s="145" t="s">
        <v>93</v>
      </c>
      <c r="K47" s="145"/>
      <c r="L47" s="261"/>
      <c r="M47" s="261"/>
      <c r="N47" s="145" t="s">
        <v>94</v>
      </c>
      <c r="O47" s="145"/>
      <c r="P47" s="22" t="s">
        <v>95</v>
      </c>
      <c r="Q47" s="78" t="str">
        <f>IF(G15="","",G15)</f>
        <v/>
      </c>
      <c r="R47" s="78"/>
      <c r="S47" s="145" t="s">
        <v>93</v>
      </c>
      <c r="T47" s="145"/>
      <c r="U47" s="164" t="str">
        <f>IF(K15="","",K15)</f>
        <v/>
      </c>
      <c r="V47" s="164"/>
      <c r="W47" s="145" t="s">
        <v>94</v>
      </c>
      <c r="X47" s="145"/>
      <c r="Y47" s="22" t="s">
        <v>86</v>
      </c>
      <c r="Z47" s="261"/>
      <c r="AA47" s="261"/>
      <c r="AB47" s="22" t="s">
        <v>96</v>
      </c>
      <c r="AC47" s="19"/>
      <c r="AD47" s="4"/>
      <c r="AE47" s="4"/>
      <c r="AF47" s="4"/>
      <c r="AG47" s="24"/>
      <c r="AH47" s="261"/>
      <c r="AI47" s="261"/>
      <c r="AJ47" s="145" t="s">
        <v>93</v>
      </c>
      <c r="AK47" s="145"/>
      <c r="AL47" s="261"/>
      <c r="AM47" s="261"/>
      <c r="AN47" s="145" t="s">
        <v>94</v>
      </c>
      <c r="AO47" s="145"/>
      <c r="AP47" s="22" t="s">
        <v>95</v>
      </c>
      <c r="AQ47" s="261"/>
      <c r="AR47" s="261"/>
      <c r="AS47" s="145" t="s">
        <v>93</v>
      </c>
      <c r="AT47" s="145"/>
      <c r="AU47" s="261"/>
      <c r="AV47" s="261"/>
      <c r="AW47" s="145" t="s">
        <v>94</v>
      </c>
      <c r="AX47" s="145"/>
      <c r="AY47" s="22" t="s">
        <v>86</v>
      </c>
      <c r="AZ47" s="261"/>
      <c r="BA47" s="261"/>
      <c r="BB47" s="22" t="s">
        <v>96</v>
      </c>
      <c r="BC47" s="19"/>
      <c r="BD47" s="4"/>
      <c r="BM47" s="4"/>
    </row>
    <row r="48" spans="1:65" s="3" customFormat="1" ht="12" x14ac:dyDescent="0.15">
      <c r="A48" s="4"/>
      <c r="B48" s="4"/>
      <c r="C48" s="4"/>
      <c r="D48" s="4"/>
      <c r="E48" s="4"/>
      <c r="F48" s="4" t="s">
        <v>97</v>
      </c>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M48" s="4"/>
    </row>
    <row r="49" spans="1:65" s="3" customFormat="1" ht="18.75" customHeight="1" x14ac:dyDescent="0.15">
      <c r="A49" s="4"/>
      <c r="B49" s="4"/>
      <c r="C49" s="4"/>
      <c r="D49" s="4"/>
      <c r="E49" s="4"/>
      <c r="F49" s="4"/>
      <c r="G49" s="77" t="s">
        <v>98</v>
      </c>
      <c r="H49" s="78"/>
      <c r="I49" s="78"/>
      <c r="J49" s="78"/>
      <c r="K49" s="79"/>
      <c r="L49" s="96"/>
      <c r="M49" s="145"/>
      <c r="N49" s="139" t="s">
        <v>99</v>
      </c>
      <c r="O49" s="139"/>
      <c r="P49" s="139"/>
      <c r="Q49" s="139"/>
      <c r="R49" s="139"/>
      <c r="S49" s="145"/>
      <c r="T49" s="145"/>
      <c r="U49" s="139" t="s">
        <v>100</v>
      </c>
      <c r="V49" s="139"/>
      <c r="W49" s="139"/>
      <c r="X49" s="139"/>
      <c r="Y49" s="145"/>
      <c r="Z49" s="145"/>
      <c r="AA49" s="139" t="s">
        <v>101</v>
      </c>
      <c r="AB49" s="139"/>
      <c r="AC49" s="139"/>
      <c r="AD49" s="139"/>
      <c r="AE49" s="139"/>
      <c r="AF49" s="139"/>
      <c r="AG49" s="139"/>
      <c r="AH49" s="139"/>
      <c r="AI49" s="22" t="s">
        <v>102</v>
      </c>
      <c r="AJ49" s="261"/>
      <c r="AK49" s="261"/>
      <c r="AL49" s="261"/>
      <c r="AM49" s="261"/>
      <c r="AN49" s="261"/>
      <c r="AO49" s="261"/>
      <c r="AP49" s="261"/>
      <c r="AQ49" s="261"/>
      <c r="AR49" s="261"/>
      <c r="AS49" s="261"/>
      <c r="AT49" s="261"/>
      <c r="AU49" s="261"/>
      <c r="AV49" s="261"/>
      <c r="AW49" s="261"/>
      <c r="AX49" s="261"/>
      <c r="AY49" s="261"/>
      <c r="AZ49" s="261"/>
      <c r="BA49" s="261"/>
      <c r="BB49" s="261"/>
      <c r="BC49" s="19" t="s">
        <v>103</v>
      </c>
      <c r="BD49" s="4"/>
      <c r="BM49" s="4"/>
    </row>
    <row r="50" spans="1:65" s="3" customFormat="1" ht="12" x14ac:dyDescent="0.15">
      <c r="A50" s="4"/>
      <c r="B50" s="4"/>
      <c r="C50" s="4"/>
      <c r="D50" s="4"/>
      <c r="E50" s="4"/>
      <c r="F50" s="4" t="s">
        <v>104</v>
      </c>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M50" s="4"/>
    </row>
    <row r="51" spans="1:65" s="3" customFormat="1" ht="12" customHeight="1" x14ac:dyDescent="0.15">
      <c r="A51" s="4"/>
      <c r="B51" s="4"/>
      <c r="C51" s="4"/>
      <c r="D51" s="4"/>
      <c r="E51" s="4"/>
      <c r="F51" s="4"/>
      <c r="G51" s="137" t="s">
        <v>74</v>
      </c>
      <c r="H51" s="137"/>
      <c r="I51" s="137"/>
      <c r="J51" s="137"/>
      <c r="K51" s="137"/>
      <c r="L51" s="137"/>
      <c r="M51" s="137"/>
      <c r="N51" s="137"/>
      <c r="O51" s="137"/>
      <c r="P51" s="137"/>
      <c r="Q51" s="137" t="s">
        <v>75</v>
      </c>
      <c r="R51" s="137"/>
      <c r="S51" s="137"/>
      <c r="T51" s="137"/>
      <c r="U51" s="137"/>
      <c r="V51" s="137"/>
      <c r="W51" s="137"/>
      <c r="X51" s="77" t="s">
        <v>237</v>
      </c>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9"/>
      <c r="BD51" s="4"/>
      <c r="BM51" s="4"/>
    </row>
    <row r="52" spans="1:65" s="3" customFormat="1" ht="12" customHeight="1" x14ac:dyDescent="0.15">
      <c r="A52" s="4"/>
      <c r="B52" s="4"/>
      <c r="C52" s="4"/>
      <c r="D52" s="4"/>
      <c r="E52" s="4"/>
      <c r="F52" s="4"/>
      <c r="G52" s="260" t="s">
        <v>2</v>
      </c>
      <c r="H52" s="242"/>
      <c r="I52" s="242"/>
      <c r="J52" s="242"/>
      <c r="K52" s="242"/>
      <c r="L52" s="242"/>
      <c r="M52" s="242"/>
      <c r="N52" s="242"/>
      <c r="O52" s="242"/>
      <c r="P52" s="243"/>
      <c r="Q52" s="252">
        <f>SUM(Q53:W56)</f>
        <v>0</v>
      </c>
      <c r="R52" s="253"/>
      <c r="S52" s="253"/>
      <c r="T52" s="253"/>
      <c r="U52" s="253"/>
      <c r="V52" s="253"/>
      <c r="W52" s="254"/>
      <c r="X52" s="42"/>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4"/>
      <c r="BD52" s="4"/>
      <c r="BM52" s="4"/>
    </row>
    <row r="53" spans="1:65" s="3" customFormat="1" ht="12" customHeight="1" x14ac:dyDescent="0.15">
      <c r="A53" s="4"/>
      <c r="B53" s="4"/>
      <c r="C53" s="4"/>
      <c r="D53" s="4"/>
      <c r="E53" s="4"/>
      <c r="F53" s="4"/>
      <c r="G53" s="45"/>
      <c r="H53" s="236" t="s">
        <v>77</v>
      </c>
      <c r="I53" s="236"/>
      <c r="J53" s="236"/>
      <c r="K53" s="236"/>
      <c r="L53" s="236"/>
      <c r="M53" s="236"/>
      <c r="N53" s="236"/>
      <c r="O53" s="236"/>
      <c r="P53" s="237"/>
      <c r="Q53" s="238"/>
      <c r="R53" s="239"/>
      <c r="S53" s="239"/>
      <c r="T53" s="239"/>
      <c r="U53" s="239"/>
      <c r="V53" s="239"/>
      <c r="W53" s="240"/>
      <c r="X53" s="241"/>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7"/>
      <c r="BD53" s="4"/>
      <c r="BM53" s="4"/>
    </row>
    <row r="54" spans="1:65" s="3" customFormat="1" ht="12" customHeight="1" x14ac:dyDescent="0.15">
      <c r="A54" s="4"/>
      <c r="B54" s="4"/>
      <c r="C54" s="4"/>
      <c r="D54" s="4"/>
      <c r="E54" s="4"/>
      <c r="F54" s="4"/>
      <c r="G54" s="45"/>
      <c r="H54" s="236" t="s">
        <v>78</v>
      </c>
      <c r="I54" s="236"/>
      <c r="J54" s="236"/>
      <c r="K54" s="236"/>
      <c r="L54" s="236"/>
      <c r="M54" s="236"/>
      <c r="N54" s="236"/>
      <c r="O54" s="236"/>
      <c r="P54" s="237"/>
      <c r="Q54" s="238"/>
      <c r="R54" s="239"/>
      <c r="S54" s="239"/>
      <c r="T54" s="239"/>
      <c r="U54" s="239"/>
      <c r="V54" s="239"/>
      <c r="W54" s="240"/>
      <c r="X54" s="241"/>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7"/>
      <c r="BD54" s="4"/>
      <c r="BM54" s="4"/>
    </row>
    <row r="55" spans="1:65" s="3" customFormat="1" ht="12" customHeight="1" x14ac:dyDescent="0.15">
      <c r="A55" s="4"/>
      <c r="B55" s="4"/>
      <c r="C55" s="4"/>
      <c r="D55" s="4"/>
      <c r="E55" s="4"/>
      <c r="F55" s="4"/>
      <c r="G55" s="45"/>
      <c r="H55" s="236" t="s">
        <v>79</v>
      </c>
      <c r="I55" s="236"/>
      <c r="J55" s="236"/>
      <c r="K55" s="236"/>
      <c r="L55" s="236"/>
      <c r="M55" s="236"/>
      <c r="N55" s="236"/>
      <c r="O55" s="236"/>
      <c r="P55" s="237"/>
      <c r="Q55" s="238"/>
      <c r="R55" s="239"/>
      <c r="S55" s="239"/>
      <c r="T55" s="239"/>
      <c r="U55" s="239"/>
      <c r="V55" s="239"/>
      <c r="W55" s="240"/>
      <c r="X55" s="241"/>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6"/>
      <c r="AY55" s="236"/>
      <c r="AZ55" s="236"/>
      <c r="BA55" s="236"/>
      <c r="BB55" s="236"/>
      <c r="BC55" s="237"/>
      <c r="BD55" s="4"/>
      <c r="BM55" s="4"/>
    </row>
    <row r="56" spans="1:65" s="3" customFormat="1" ht="12" customHeight="1" x14ac:dyDescent="0.15">
      <c r="A56" s="4"/>
      <c r="B56" s="4"/>
      <c r="C56" s="4"/>
      <c r="D56" s="4"/>
      <c r="E56" s="4"/>
      <c r="F56" s="4"/>
      <c r="G56" s="46"/>
      <c r="H56" s="255" t="s">
        <v>30</v>
      </c>
      <c r="I56" s="255"/>
      <c r="J56" s="255"/>
      <c r="K56" s="255"/>
      <c r="L56" s="255"/>
      <c r="M56" s="255"/>
      <c r="N56" s="255"/>
      <c r="O56" s="255"/>
      <c r="P56" s="256"/>
      <c r="Q56" s="257"/>
      <c r="R56" s="258"/>
      <c r="S56" s="258"/>
      <c r="T56" s="258"/>
      <c r="U56" s="258"/>
      <c r="V56" s="258"/>
      <c r="W56" s="259"/>
      <c r="X56" s="247"/>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8"/>
      <c r="AU56" s="248"/>
      <c r="AV56" s="248"/>
      <c r="AW56" s="248"/>
      <c r="AX56" s="248"/>
      <c r="AY56" s="248"/>
      <c r="AZ56" s="248"/>
      <c r="BA56" s="248"/>
      <c r="BB56" s="248"/>
      <c r="BC56" s="249"/>
      <c r="BD56" s="4"/>
      <c r="BM56" s="4"/>
    </row>
    <row r="57" spans="1:65" s="3" customFormat="1" ht="12" customHeight="1" x14ac:dyDescent="0.15">
      <c r="A57" s="4"/>
      <c r="B57" s="4"/>
      <c r="C57" s="4"/>
      <c r="D57" s="4"/>
      <c r="E57" s="4"/>
      <c r="F57" s="4"/>
      <c r="G57" s="250" t="s">
        <v>3</v>
      </c>
      <c r="H57" s="141"/>
      <c r="I57" s="141"/>
      <c r="J57" s="141"/>
      <c r="K57" s="141"/>
      <c r="L57" s="141"/>
      <c r="M57" s="141"/>
      <c r="N57" s="141"/>
      <c r="O57" s="141"/>
      <c r="P57" s="251"/>
      <c r="Q57" s="252">
        <f>SUM(Q58:W61)</f>
        <v>0</v>
      </c>
      <c r="R57" s="253"/>
      <c r="S57" s="253"/>
      <c r="T57" s="253"/>
      <c r="U57" s="253"/>
      <c r="V57" s="253"/>
      <c r="W57" s="254"/>
      <c r="X57" s="42"/>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4"/>
      <c r="BD57" s="4"/>
      <c r="BM57" s="4"/>
    </row>
    <row r="58" spans="1:65" s="3" customFormat="1" ht="12" customHeight="1" x14ac:dyDescent="0.15">
      <c r="A58" s="4"/>
      <c r="B58" s="4"/>
      <c r="C58" s="4"/>
      <c r="D58" s="4"/>
      <c r="E58" s="4"/>
      <c r="F58" s="4"/>
      <c r="G58" s="45"/>
      <c r="H58" s="236" t="s">
        <v>80</v>
      </c>
      <c r="I58" s="236"/>
      <c r="J58" s="236"/>
      <c r="K58" s="236"/>
      <c r="L58" s="236"/>
      <c r="M58" s="236"/>
      <c r="N58" s="236"/>
      <c r="O58" s="236"/>
      <c r="P58" s="237"/>
      <c r="Q58" s="238"/>
      <c r="R58" s="239"/>
      <c r="S58" s="239"/>
      <c r="T58" s="239"/>
      <c r="U58" s="239"/>
      <c r="V58" s="239"/>
      <c r="W58" s="240"/>
      <c r="X58" s="241"/>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c r="BC58" s="237"/>
      <c r="BD58" s="4"/>
      <c r="BM58" s="4"/>
    </row>
    <row r="59" spans="1:65" s="3" customFormat="1" ht="12" customHeight="1" x14ac:dyDescent="0.15">
      <c r="A59" s="4"/>
      <c r="B59" s="4"/>
      <c r="C59" s="4"/>
      <c r="D59" s="4"/>
      <c r="E59" s="4"/>
      <c r="F59" s="4"/>
      <c r="G59" s="45"/>
      <c r="H59" s="236" t="s">
        <v>78</v>
      </c>
      <c r="I59" s="236"/>
      <c r="J59" s="236"/>
      <c r="K59" s="236"/>
      <c r="L59" s="236"/>
      <c r="M59" s="236"/>
      <c r="N59" s="236"/>
      <c r="O59" s="236"/>
      <c r="P59" s="237"/>
      <c r="Q59" s="238"/>
      <c r="R59" s="239"/>
      <c r="S59" s="239"/>
      <c r="T59" s="239"/>
      <c r="U59" s="239"/>
      <c r="V59" s="239"/>
      <c r="W59" s="240"/>
      <c r="X59" s="241"/>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7"/>
      <c r="BD59" s="4"/>
      <c r="BM59" s="4"/>
    </row>
    <row r="60" spans="1:65" s="3" customFormat="1" ht="13.5" customHeight="1" x14ac:dyDescent="0.15">
      <c r="A60" s="4"/>
      <c r="B60" s="4"/>
      <c r="C60" s="4"/>
      <c r="D60" s="4"/>
      <c r="E60" s="4"/>
      <c r="F60" s="4"/>
      <c r="G60" s="45"/>
      <c r="H60" s="236" t="s">
        <v>79</v>
      </c>
      <c r="I60" s="236"/>
      <c r="J60" s="236"/>
      <c r="K60" s="236"/>
      <c r="L60" s="236"/>
      <c r="M60" s="236"/>
      <c r="N60" s="236"/>
      <c r="O60" s="236"/>
      <c r="P60" s="237"/>
      <c r="Q60" s="238"/>
      <c r="R60" s="239"/>
      <c r="S60" s="239"/>
      <c r="T60" s="239"/>
      <c r="U60" s="239"/>
      <c r="V60" s="239"/>
      <c r="W60" s="240"/>
      <c r="X60" s="241"/>
      <c r="Y60" s="236"/>
      <c r="Z60" s="236"/>
      <c r="AA60" s="236"/>
      <c r="AB60" s="236"/>
      <c r="AC60" s="236"/>
      <c r="AD60" s="236"/>
      <c r="AE60" s="236"/>
      <c r="AF60" s="236"/>
      <c r="AG60" s="236"/>
      <c r="AH60" s="236"/>
      <c r="AI60" s="236"/>
      <c r="AJ60" s="236"/>
      <c r="AK60" s="236"/>
      <c r="AL60" s="236"/>
      <c r="AM60" s="236"/>
      <c r="AN60" s="236"/>
      <c r="AO60" s="236"/>
      <c r="AP60" s="236"/>
      <c r="AQ60" s="236"/>
      <c r="AR60" s="236"/>
      <c r="AS60" s="236"/>
      <c r="AT60" s="236"/>
      <c r="AU60" s="236"/>
      <c r="AV60" s="236"/>
      <c r="AW60" s="236"/>
      <c r="AX60" s="236"/>
      <c r="AY60" s="236"/>
      <c r="AZ60" s="236"/>
      <c r="BA60" s="236"/>
      <c r="BB60" s="236"/>
      <c r="BC60" s="237"/>
      <c r="BD60" s="4"/>
      <c r="BM60" s="4"/>
    </row>
    <row r="61" spans="1:65" s="3" customFormat="1" ht="14.25" customHeight="1" thickBot="1" x14ac:dyDescent="0.2">
      <c r="A61" s="4"/>
      <c r="B61" s="4"/>
      <c r="C61" s="4"/>
      <c r="D61" s="4"/>
      <c r="E61" s="4"/>
      <c r="F61" s="4"/>
      <c r="G61" s="45"/>
      <c r="H61" s="242" t="s">
        <v>30</v>
      </c>
      <c r="I61" s="242"/>
      <c r="J61" s="242"/>
      <c r="K61" s="242"/>
      <c r="L61" s="242"/>
      <c r="M61" s="242"/>
      <c r="N61" s="242"/>
      <c r="O61" s="242"/>
      <c r="P61" s="243"/>
      <c r="Q61" s="244"/>
      <c r="R61" s="245"/>
      <c r="S61" s="245"/>
      <c r="T61" s="245"/>
      <c r="U61" s="245"/>
      <c r="V61" s="245"/>
      <c r="W61" s="246"/>
      <c r="X61" s="247"/>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8"/>
      <c r="AZ61" s="248"/>
      <c r="BA61" s="248"/>
      <c r="BB61" s="248"/>
      <c r="BC61" s="249"/>
      <c r="BD61" s="4"/>
      <c r="BM61" s="4"/>
    </row>
    <row r="62" spans="1:65" s="3" customFormat="1" ht="22.5" customHeight="1" thickBot="1" x14ac:dyDescent="0.2">
      <c r="A62" s="4"/>
      <c r="B62" s="4"/>
      <c r="C62" s="4"/>
      <c r="D62" s="4"/>
      <c r="E62" s="4"/>
      <c r="F62" s="4"/>
      <c r="G62" s="219" t="s">
        <v>81</v>
      </c>
      <c r="H62" s="220"/>
      <c r="I62" s="220"/>
      <c r="J62" s="220"/>
      <c r="K62" s="220"/>
      <c r="L62" s="220"/>
      <c r="M62" s="220"/>
      <c r="N62" s="220"/>
      <c r="O62" s="220"/>
      <c r="P62" s="221"/>
      <c r="Q62" s="222">
        <f>SUM(Q52,Q57)</f>
        <v>0</v>
      </c>
      <c r="R62" s="223"/>
      <c r="S62" s="223"/>
      <c r="T62" s="223"/>
      <c r="U62" s="223"/>
      <c r="V62" s="223"/>
      <c r="W62" s="224"/>
      <c r="X62" s="51"/>
      <c r="Y62" s="48" t="s">
        <v>82</v>
      </c>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M62" s="4"/>
    </row>
    <row r="63" spans="1:65" s="3" customFormat="1" ht="12.75" thickBot="1" x14ac:dyDescent="0.2">
      <c r="A63" s="4"/>
      <c r="B63" s="4"/>
      <c r="C63" s="4"/>
      <c r="D63" s="4"/>
      <c r="E63" s="4"/>
      <c r="F63" s="4" t="s">
        <v>105</v>
      </c>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M63" s="4"/>
    </row>
    <row r="64" spans="1:65" s="3" customFormat="1" ht="12" x14ac:dyDescent="0.15">
      <c r="A64" s="4"/>
      <c r="B64" s="4"/>
      <c r="C64" s="4"/>
      <c r="D64" s="4"/>
      <c r="E64" s="4"/>
      <c r="F64" s="4"/>
      <c r="G64" s="96" t="s">
        <v>106</v>
      </c>
      <c r="H64" s="145"/>
      <c r="I64" s="145"/>
      <c r="J64" s="145"/>
      <c r="K64" s="145"/>
      <c r="L64" s="145"/>
      <c r="M64" s="145"/>
      <c r="N64" s="145"/>
      <c r="O64" s="145"/>
      <c r="P64" s="145"/>
      <c r="Q64" s="145"/>
      <c r="R64" s="145"/>
      <c r="S64" s="145"/>
      <c r="T64" s="145"/>
      <c r="U64" s="97"/>
      <c r="V64" s="4"/>
      <c r="W64" s="4"/>
      <c r="X64" s="96" t="s">
        <v>107</v>
      </c>
      <c r="Y64" s="145"/>
      <c r="Z64" s="145"/>
      <c r="AA64" s="145"/>
      <c r="AB64" s="145"/>
      <c r="AC64" s="145"/>
      <c r="AD64" s="145"/>
      <c r="AE64" s="145"/>
      <c r="AF64" s="145"/>
      <c r="AG64" s="145"/>
      <c r="AH64" s="145"/>
      <c r="AI64" s="145"/>
      <c r="AJ64" s="145"/>
      <c r="AK64" s="145"/>
      <c r="AL64" s="97"/>
      <c r="AM64" s="4"/>
      <c r="AN64" s="4"/>
      <c r="AO64" s="225" t="s">
        <v>108</v>
      </c>
      <c r="AP64" s="226"/>
      <c r="AQ64" s="226"/>
      <c r="AR64" s="226"/>
      <c r="AS64" s="226"/>
      <c r="AT64" s="226"/>
      <c r="AU64" s="226"/>
      <c r="AV64" s="226"/>
      <c r="AW64" s="226"/>
      <c r="AX64" s="226"/>
      <c r="AY64" s="226"/>
      <c r="AZ64" s="226"/>
      <c r="BA64" s="226"/>
      <c r="BB64" s="226"/>
      <c r="BC64" s="227"/>
      <c r="BD64" s="4"/>
      <c r="BM64" s="4"/>
    </row>
    <row r="65" spans="1:65" s="3" customFormat="1" ht="20.25" customHeight="1" thickBot="1" x14ac:dyDescent="0.2">
      <c r="A65" s="4"/>
      <c r="B65" s="4"/>
      <c r="C65" s="4"/>
      <c r="D65" s="4"/>
      <c r="E65" s="4"/>
      <c r="F65" s="4"/>
      <c r="G65" s="228" t="str">
        <f>IF(P39=0,"自動表示",P39)</f>
        <v>自動表示</v>
      </c>
      <c r="H65" s="229"/>
      <c r="I65" s="229"/>
      <c r="J65" s="229"/>
      <c r="K65" s="229"/>
      <c r="L65" s="229"/>
      <c r="M65" s="229"/>
      <c r="N65" s="229"/>
      <c r="O65" s="229"/>
      <c r="P65" s="229"/>
      <c r="Q65" s="229"/>
      <c r="R65" s="229"/>
      <c r="S65" s="229"/>
      <c r="T65" s="229"/>
      <c r="U65" s="230"/>
      <c r="V65" s="231" t="s">
        <v>109</v>
      </c>
      <c r="W65" s="232"/>
      <c r="X65" s="228" t="str">
        <f>IF(AND(P39=0,Q62=0),"自動表示",Q62)</f>
        <v>自動表示</v>
      </c>
      <c r="Y65" s="229"/>
      <c r="Z65" s="229"/>
      <c r="AA65" s="229"/>
      <c r="AB65" s="229"/>
      <c r="AC65" s="229"/>
      <c r="AD65" s="229"/>
      <c r="AE65" s="229"/>
      <c r="AF65" s="229"/>
      <c r="AG65" s="229"/>
      <c r="AH65" s="229"/>
      <c r="AI65" s="229"/>
      <c r="AJ65" s="229"/>
      <c r="AK65" s="229"/>
      <c r="AL65" s="230"/>
      <c r="AM65" s="231" t="s">
        <v>86</v>
      </c>
      <c r="AN65" s="232"/>
      <c r="AO65" s="233" t="str">
        <f>IF(AND(P39=0,Q62=0),"自動算出",P39+Q62)</f>
        <v>自動算出</v>
      </c>
      <c r="AP65" s="234"/>
      <c r="AQ65" s="234"/>
      <c r="AR65" s="234"/>
      <c r="AS65" s="234"/>
      <c r="AT65" s="234"/>
      <c r="AU65" s="234"/>
      <c r="AV65" s="234"/>
      <c r="AW65" s="234"/>
      <c r="AX65" s="234"/>
      <c r="AY65" s="234"/>
      <c r="AZ65" s="234"/>
      <c r="BA65" s="234"/>
      <c r="BB65" s="234"/>
      <c r="BC65" s="235"/>
      <c r="BD65" s="4"/>
      <c r="BM65" s="4"/>
    </row>
    <row r="66" spans="1:65" s="3" customFormat="1" ht="12" x14ac:dyDescent="0.15">
      <c r="A66" s="4"/>
      <c r="B66" s="4"/>
      <c r="C66" s="4"/>
      <c r="D66" s="4" t="s">
        <v>110</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M66" s="4"/>
    </row>
    <row r="67" spans="1:65" s="3" customFormat="1" ht="12" x14ac:dyDescent="0.15">
      <c r="A67" s="4"/>
      <c r="B67" s="4"/>
      <c r="C67" s="4"/>
      <c r="D67" s="4"/>
      <c r="E67" s="4"/>
      <c r="F67" s="77" t="s">
        <v>0</v>
      </c>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9"/>
      <c r="BD67" s="4"/>
      <c r="BM67" s="4"/>
    </row>
    <row r="68" spans="1:65" s="3" customFormat="1" ht="21" customHeight="1" x14ac:dyDescent="0.15">
      <c r="A68" s="4"/>
      <c r="B68" s="4"/>
      <c r="C68" s="4"/>
      <c r="D68" s="4"/>
      <c r="E68" s="4"/>
      <c r="F68" s="24"/>
      <c r="G68" s="19"/>
      <c r="H68" s="151" t="s">
        <v>125</v>
      </c>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40"/>
      <c r="BD68" s="4"/>
      <c r="BM68" s="4"/>
    </row>
    <row r="69" spans="1:65" s="3" customFormat="1" ht="21" customHeight="1" x14ac:dyDescent="0.15">
      <c r="A69" s="4"/>
      <c r="B69" s="4"/>
      <c r="C69" s="4"/>
      <c r="D69" s="4"/>
      <c r="E69" s="4"/>
      <c r="F69" s="96"/>
      <c r="G69" s="97"/>
      <c r="H69" s="151" t="s">
        <v>112</v>
      </c>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40"/>
      <c r="BD69" s="4"/>
      <c r="BM69" s="4"/>
    </row>
    <row r="70" spans="1:65" s="3" customFormat="1" ht="12" x14ac:dyDescent="0.15">
      <c r="A70" s="4"/>
      <c r="B70" s="4"/>
      <c r="C70" s="4"/>
      <c r="D70" s="4"/>
      <c r="E70" s="4"/>
      <c r="F70" s="205" t="s">
        <v>113</v>
      </c>
      <c r="G70" s="205"/>
      <c r="H70" s="205"/>
      <c r="I70" s="218" t="s">
        <v>114</v>
      </c>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4"/>
      <c r="BM70" s="4"/>
    </row>
    <row r="71" spans="1:65" s="3" customFormat="1" ht="12" x14ac:dyDescent="0.15">
      <c r="A71" s="4"/>
      <c r="B71" s="4" t="s">
        <v>145</v>
      </c>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M71" s="4"/>
    </row>
    <row r="72" spans="1:65" s="3" customFormat="1" ht="12" x14ac:dyDescent="0.15">
      <c r="A72" s="4"/>
      <c r="B72" s="4"/>
      <c r="C72" s="4"/>
      <c r="D72" s="4" t="s">
        <v>116</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M72" s="4"/>
    </row>
    <row r="73" spans="1:65" s="3" customFormat="1" ht="12" x14ac:dyDescent="0.15">
      <c r="A73" s="4"/>
      <c r="B73" s="4"/>
      <c r="C73" s="4"/>
      <c r="D73" s="4"/>
      <c r="E73" s="77" t="s">
        <v>146</v>
      </c>
      <c r="F73" s="78"/>
      <c r="G73" s="78"/>
      <c r="H73" s="78"/>
      <c r="I73" s="78"/>
      <c r="J73" s="78"/>
      <c r="K73" s="78"/>
      <c r="L73" s="78"/>
      <c r="M73" s="78"/>
      <c r="N73" s="79"/>
      <c r="O73" s="4"/>
      <c r="P73" s="4"/>
      <c r="Q73" s="4"/>
      <c r="R73" s="77" t="s">
        <v>147</v>
      </c>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9"/>
      <c r="BD73" s="4"/>
      <c r="BM73" s="4"/>
    </row>
    <row r="74" spans="1:65" s="3" customFormat="1" ht="22.5" customHeight="1" x14ac:dyDescent="0.15">
      <c r="A74" s="4"/>
      <c r="B74" s="4"/>
      <c r="C74" s="4"/>
      <c r="D74" s="4"/>
      <c r="E74" s="24"/>
      <c r="F74" s="261"/>
      <c r="G74" s="261"/>
      <c r="H74" s="145" t="s">
        <v>20</v>
      </c>
      <c r="I74" s="145"/>
      <c r="J74" s="261"/>
      <c r="K74" s="261"/>
      <c r="L74" s="145" t="s">
        <v>7</v>
      </c>
      <c r="M74" s="145"/>
      <c r="N74" s="97"/>
      <c r="O74" s="4"/>
      <c r="P74" s="4"/>
      <c r="Q74" s="4"/>
      <c r="R74" s="96"/>
      <c r="S74" s="145"/>
      <c r="T74" s="139" t="s">
        <v>148</v>
      </c>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40"/>
      <c r="BD74" s="4"/>
      <c r="BM74" s="4"/>
    </row>
    <row r="75" spans="1:65" s="3" customFormat="1" ht="22.5" customHeight="1" x14ac:dyDescent="0.15">
      <c r="A75" s="4"/>
      <c r="B75" s="4"/>
      <c r="C75" s="4"/>
      <c r="D75" s="4"/>
      <c r="E75" s="4"/>
      <c r="F75" s="4"/>
      <c r="G75" s="4"/>
      <c r="H75" s="4"/>
      <c r="I75" s="4"/>
      <c r="J75" s="4"/>
      <c r="K75" s="4"/>
      <c r="L75" s="4"/>
      <c r="M75" s="4"/>
      <c r="N75" s="4"/>
      <c r="O75" s="4"/>
      <c r="P75" s="4"/>
      <c r="Q75" s="4"/>
      <c r="R75" s="96"/>
      <c r="S75" s="145"/>
      <c r="T75" s="139" t="s">
        <v>149</v>
      </c>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40"/>
      <c r="BD75" s="4"/>
      <c r="BM75" s="4"/>
    </row>
    <row r="76" spans="1:65" s="3" customFormat="1" ht="12" x14ac:dyDescent="0.15">
      <c r="A76" s="4"/>
      <c r="B76" s="4"/>
      <c r="C76" s="4"/>
      <c r="D76" s="4" t="s">
        <v>14</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M76" s="4"/>
    </row>
    <row r="77" spans="1:65" s="3" customFormat="1" ht="12.75" thickBot="1" x14ac:dyDescent="0.2">
      <c r="A77" s="4"/>
      <c r="B77" s="4"/>
      <c r="C77" s="4"/>
      <c r="D77" s="4" t="s">
        <v>150</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M77" s="4"/>
    </row>
    <row r="78" spans="1:65" s="3" customFormat="1" ht="22.5" customHeight="1" thickBot="1" x14ac:dyDescent="0.2">
      <c r="A78" s="4"/>
      <c r="B78" s="4"/>
      <c r="C78" s="4"/>
      <c r="D78" s="4"/>
      <c r="E78" s="4"/>
      <c r="F78" s="192" t="s">
        <v>2</v>
      </c>
      <c r="G78" s="192"/>
      <c r="H78" s="192"/>
      <c r="I78" s="4" t="s">
        <v>1</v>
      </c>
      <c r="J78" s="300"/>
      <c r="K78" s="300"/>
      <c r="L78" s="300"/>
      <c r="M78" s="300"/>
      <c r="N78" s="300"/>
      <c r="O78" s="300"/>
      <c r="P78" s="300"/>
      <c r="Q78" s="4" t="s">
        <v>12</v>
      </c>
      <c r="R78" s="4" t="s">
        <v>6</v>
      </c>
      <c r="S78" s="192" t="s">
        <v>3</v>
      </c>
      <c r="T78" s="192"/>
      <c r="U78" s="192"/>
      <c r="V78" s="4" t="s">
        <v>1</v>
      </c>
      <c r="W78" s="300"/>
      <c r="X78" s="300"/>
      <c r="Y78" s="300"/>
      <c r="Z78" s="300"/>
      <c r="AA78" s="300"/>
      <c r="AB78" s="300"/>
      <c r="AC78" s="300"/>
      <c r="AD78" s="4" t="s">
        <v>12</v>
      </c>
      <c r="AE78" s="4" t="s">
        <v>4</v>
      </c>
      <c r="AF78" s="192" t="s">
        <v>13</v>
      </c>
      <c r="AG78" s="192"/>
      <c r="AH78" s="192"/>
      <c r="AI78" s="192"/>
      <c r="AJ78" s="192"/>
      <c r="AK78" s="192"/>
      <c r="AL78" s="192"/>
      <c r="AM78" s="192"/>
      <c r="AN78" s="192"/>
      <c r="AO78" s="8" t="s">
        <v>1</v>
      </c>
      <c r="AP78" s="301" t="str">
        <f>IF(AND(J78=0,W78=0),"自動算出",SUM(J78,W78))</f>
        <v>自動算出</v>
      </c>
      <c r="AQ78" s="301"/>
      <c r="AR78" s="301"/>
      <c r="AS78" s="301"/>
      <c r="AT78" s="301"/>
      <c r="AU78" s="301"/>
      <c r="AV78" s="301"/>
      <c r="AW78" s="5" t="s">
        <v>12</v>
      </c>
      <c r="AX78" s="4" t="s">
        <v>151</v>
      </c>
      <c r="AY78" s="4"/>
      <c r="AZ78" s="4"/>
      <c r="BA78" s="4"/>
      <c r="BB78" s="4"/>
      <c r="BC78" s="4"/>
      <c r="BD78" s="4"/>
      <c r="BM78" s="4"/>
    </row>
    <row r="79" spans="1:65" s="3" customFormat="1" ht="12" x14ac:dyDescent="0.15">
      <c r="A79" s="4"/>
      <c r="B79" s="4"/>
      <c r="C79" s="4"/>
      <c r="D79" s="4" t="s">
        <v>152</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M79" s="4"/>
    </row>
    <row r="80" spans="1:65" s="3" customFormat="1" ht="12" x14ac:dyDescent="0.15">
      <c r="A80" s="4"/>
      <c r="B80" s="4"/>
      <c r="C80" s="4"/>
      <c r="D80" s="4"/>
      <c r="E80" s="4"/>
      <c r="F80" s="77" t="s">
        <v>0</v>
      </c>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9"/>
      <c r="BD80" s="4"/>
      <c r="BM80" s="4"/>
    </row>
    <row r="81" spans="1:65" s="3" customFormat="1" ht="22.5" customHeight="1" x14ac:dyDescent="0.15">
      <c r="A81" s="4"/>
      <c r="B81" s="4"/>
      <c r="C81" s="4"/>
      <c r="D81" s="4"/>
      <c r="E81" s="4"/>
      <c r="F81" s="96"/>
      <c r="G81" s="97"/>
      <c r="H81" s="295" t="s">
        <v>153</v>
      </c>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c r="BA81" s="161"/>
      <c r="BB81" s="161"/>
      <c r="BC81" s="162"/>
      <c r="BD81" s="4"/>
      <c r="BM81" s="4"/>
    </row>
    <row r="82" spans="1:65" s="3" customFormat="1" ht="22.5" customHeight="1" x14ac:dyDescent="0.15">
      <c r="A82" s="4"/>
      <c r="B82" s="4"/>
      <c r="C82" s="4"/>
      <c r="D82" s="4"/>
      <c r="E82" s="4"/>
      <c r="F82" s="96"/>
      <c r="G82" s="97"/>
      <c r="H82" s="151" t="s">
        <v>154</v>
      </c>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40"/>
      <c r="BD82" s="4"/>
      <c r="BM82" s="4"/>
    </row>
    <row r="83" spans="1:65" s="3" customFormat="1" ht="12" x14ac:dyDescent="0.15">
      <c r="A83" s="4"/>
      <c r="B83" s="4"/>
      <c r="C83" s="4"/>
      <c r="D83" s="4"/>
      <c r="E83" s="4"/>
      <c r="F83" s="205" t="s">
        <v>113</v>
      </c>
      <c r="G83" s="205"/>
      <c r="H83" s="205"/>
      <c r="I83" s="218" t="s">
        <v>155</v>
      </c>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c r="AS83" s="218"/>
      <c r="AT83" s="218"/>
      <c r="AU83" s="218"/>
      <c r="AV83" s="218"/>
      <c r="AW83" s="218"/>
      <c r="AX83" s="218"/>
      <c r="AY83" s="218"/>
      <c r="AZ83" s="218"/>
      <c r="BA83" s="218"/>
      <c r="BB83" s="218"/>
      <c r="BC83" s="218"/>
      <c r="BD83" s="4"/>
      <c r="BM83" s="4"/>
    </row>
    <row r="84" spans="1:65" s="3" customFormat="1" ht="12.75" thickBot="1" x14ac:dyDescent="0.2">
      <c r="A84" s="4"/>
      <c r="B84" s="4" t="s">
        <v>126</v>
      </c>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M84" s="4"/>
    </row>
    <row r="85" spans="1:65" s="3" customFormat="1" ht="12.75" thickBot="1" x14ac:dyDescent="0.2">
      <c r="A85" s="4"/>
      <c r="B85" s="4"/>
      <c r="C85" s="4"/>
      <c r="D85" s="4"/>
      <c r="E85" s="4"/>
      <c r="F85" s="4"/>
      <c r="G85" s="4"/>
      <c r="H85" s="4"/>
      <c r="I85" s="4"/>
      <c r="J85" s="209" t="s">
        <v>9</v>
      </c>
      <c r="K85" s="210"/>
      <c r="L85" s="210"/>
      <c r="M85" s="210"/>
      <c r="N85" s="210"/>
      <c r="O85" s="210"/>
      <c r="P85" s="210"/>
      <c r="Q85" s="210"/>
      <c r="R85" s="210"/>
      <c r="S85" s="210"/>
      <c r="T85" s="192" t="s">
        <v>5</v>
      </c>
      <c r="U85" s="192"/>
      <c r="V85" s="209" t="s">
        <v>10</v>
      </c>
      <c r="W85" s="210"/>
      <c r="X85" s="210"/>
      <c r="Y85" s="210"/>
      <c r="Z85" s="210"/>
      <c r="AA85" s="210"/>
      <c r="AB85" s="210"/>
      <c r="AC85" s="210"/>
      <c r="AD85" s="210"/>
      <c r="AE85" s="210"/>
      <c r="AF85" s="4"/>
      <c r="AG85" s="4"/>
      <c r="AH85" s="4"/>
      <c r="AI85" s="4"/>
      <c r="AJ85" s="4"/>
      <c r="AK85" s="4"/>
      <c r="AL85" s="4"/>
      <c r="AM85" s="4"/>
      <c r="AN85" s="4"/>
      <c r="AO85" s="4"/>
      <c r="AP85" s="4"/>
      <c r="AQ85" s="4"/>
      <c r="AR85" s="4"/>
      <c r="AS85" s="4"/>
      <c r="AT85" s="163" t="s">
        <v>127</v>
      </c>
      <c r="AU85" s="164"/>
      <c r="AV85" s="164"/>
      <c r="AW85" s="165"/>
      <c r="AX85" s="4"/>
      <c r="AY85" s="4"/>
      <c r="AZ85" s="213" t="s">
        <v>128</v>
      </c>
      <c r="BA85" s="214"/>
      <c r="BB85" s="214"/>
      <c r="BC85" s="215"/>
      <c r="BD85" s="4"/>
      <c r="BF85" s="28" t="s">
        <v>156</v>
      </c>
      <c r="BI85" s="28" t="s">
        <v>131</v>
      </c>
      <c r="BM85" s="4"/>
    </row>
    <row r="86" spans="1:65" s="3" customFormat="1" ht="22.5" customHeight="1" thickBot="1" x14ac:dyDescent="0.2">
      <c r="A86" s="4"/>
      <c r="B86" s="4"/>
      <c r="C86" s="4"/>
      <c r="D86" s="4"/>
      <c r="E86" s="192" t="s">
        <v>8</v>
      </c>
      <c r="F86" s="192"/>
      <c r="G86" s="192"/>
      <c r="H86" s="192"/>
      <c r="I86" s="192"/>
      <c r="J86" s="211"/>
      <c r="K86" s="211"/>
      <c r="L86" s="211"/>
      <c r="M86" s="211"/>
      <c r="N86" s="211"/>
      <c r="O86" s="211"/>
      <c r="P86" s="211"/>
      <c r="Q86" s="211"/>
      <c r="R86" s="211"/>
      <c r="S86" s="211"/>
      <c r="T86" s="212"/>
      <c r="U86" s="212"/>
      <c r="V86" s="211"/>
      <c r="W86" s="211"/>
      <c r="X86" s="211"/>
      <c r="Y86" s="211"/>
      <c r="Z86" s="211"/>
      <c r="AA86" s="211"/>
      <c r="AB86" s="211"/>
      <c r="AC86" s="211"/>
      <c r="AD86" s="211"/>
      <c r="AE86" s="211"/>
      <c r="AF86" s="192" t="s">
        <v>4</v>
      </c>
      <c r="AG86" s="192"/>
      <c r="AH86" s="216" t="str">
        <f>IF(AP78="自動算出","自動表示",AP78)</f>
        <v>自動表示</v>
      </c>
      <c r="AI86" s="217"/>
      <c r="AJ86" s="217"/>
      <c r="AK86" s="217"/>
      <c r="AL86" s="212" t="s">
        <v>5</v>
      </c>
      <c r="AM86" s="212"/>
      <c r="AN86" s="216" t="str">
        <f>IF(BF86=TRUE,BI19,"自動表示")</f>
        <v>自動表示</v>
      </c>
      <c r="AO86" s="216"/>
      <c r="AP86" s="216"/>
      <c r="AQ86" s="216"/>
      <c r="AR86" s="192" t="s">
        <v>4</v>
      </c>
      <c r="AS86" s="192"/>
      <c r="AT86" s="193" t="str">
        <f>IF(OR(AH86="自動表示",AN86="自動表示"),"自動算出",ROUNDDOWN((AH86-AN86)*100/AN86,3))</f>
        <v>自動算出</v>
      </c>
      <c r="AU86" s="194"/>
      <c r="AV86" s="194"/>
      <c r="AW86" s="195"/>
      <c r="AX86" s="4"/>
      <c r="AY86" s="4"/>
      <c r="AZ86" s="199" t="str">
        <f>IF(AT86="自動算出","自動判定",IF(AT86&gt;=2.5,"該当","非該当"))</f>
        <v>自動判定</v>
      </c>
      <c r="BA86" s="200"/>
      <c r="BB86" s="200"/>
      <c r="BC86" s="201"/>
      <c r="BD86" s="4"/>
      <c r="BF86" s="31" t="b">
        <f>IF(AND(BJ15=TRUE,OR(BH19=TRUE,BH20=TRUE,BH23=TRUE)),TRUE,FALSE)</f>
        <v>0</v>
      </c>
      <c r="BI86" s="31">
        <f>IF(AZ86="該当",TRUE,IF(AZ86="非該当",FALSE,0))</f>
        <v>0</v>
      </c>
      <c r="BM86" s="4"/>
    </row>
    <row r="87" spans="1:65" s="3" customFormat="1" ht="22.5" customHeight="1" thickBot="1" x14ac:dyDescent="0.2">
      <c r="A87" s="4"/>
      <c r="B87" s="4"/>
      <c r="C87" s="4"/>
      <c r="D87" s="4"/>
      <c r="E87" s="192"/>
      <c r="F87" s="192"/>
      <c r="G87" s="192"/>
      <c r="H87" s="192"/>
      <c r="I87" s="192"/>
      <c r="J87" s="205" t="s">
        <v>11</v>
      </c>
      <c r="K87" s="205"/>
      <c r="L87" s="205"/>
      <c r="M87" s="205"/>
      <c r="N87" s="205"/>
      <c r="O87" s="205"/>
      <c r="P87" s="205"/>
      <c r="Q87" s="205"/>
      <c r="R87" s="205"/>
      <c r="S87" s="205"/>
      <c r="T87" s="205"/>
      <c r="U87" s="205"/>
      <c r="V87" s="205"/>
      <c r="W87" s="205"/>
      <c r="X87" s="205"/>
      <c r="Y87" s="205"/>
      <c r="Z87" s="205"/>
      <c r="AA87" s="205"/>
      <c r="AB87" s="205"/>
      <c r="AC87" s="205"/>
      <c r="AD87" s="205"/>
      <c r="AE87" s="205"/>
      <c r="AF87" s="192"/>
      <c r="AG87" s="192"/>
      <c r="AH87" s="4"/>
      <c r="AI87" s="4"/>
      <c r="AJ87" s="4"/>
      <c r="AK87" s="206" t="str">
        <f>AN86</f>
        <v>自動表示</v>
      </c>
      <c r="AL87" s="206"/>
      <c r="AM87" s="206"/>
      <c r="AN87" s="206"/>
      <c r="AO87" s="4"/>
      <c r="AP87" s="4"/>
      <c r="AQ87" s="4"/>
      <c r="AR87" s="192"/>
      <c r="AS87" s="192"/>
      <c r="AT87" s="196"/>
      <c r="AU87" s="197"/>
      <c r="AV87" s="197"/>
      <c r="AW87" s="198"/>
      <c r="AX87" s="4"/>
      <c r="AY87" s="4"/>
      <c r="AZ87" s="202"/>
      <c r="BA87" s="203"/>
      <c r="BB87" s="203"/>
      <c r="BC87" s="204"/>
      <c r="BD87" s="4"/>
      <c r="BM87" s="4"/>
    </row>
    <row r="88" spans="1:65" s="3" customFormat="1" ht="12"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M88" s="4"/>
    </row>
    <row r="89" spans="1:65" s="3" customFormat="1" ht="12"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M89" s="4"/>
    </row>
    <row r="90" spans="1:65" s="3" customFormat="1" ht="60.75" customHeight="1" x14ac:dyDescent="0.15">
      <c r="A90" s="4"/>
      <c r="B90" s="207" t="s">
        <v>240</v>
      </c>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4"/>
      <c r="BM90" s="4"/>
    </row>
    <row r="91" spans="1:65" s="3" customFormat="1" ht="12"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191" t="str">
        <f>'賃上げ①（本体）'!AT81</f>
        <v>（令和７年３月）</v>
      </c>
      <c r="AU91" s="191"/>
      <c r="AV91" s="191"/>
      <c r="AW91" s="191"/>
      <c r="AX91" s="191"/>
      <c r="AY91" s="191"/>
      <c r="AZ91" s="191"/>
      <c r="BA91" s="191"/>
      <c r="BB91" s="191"/>
      <c r="BC91" s="191"/>
      <c r="BD91" s="4"/>
      <c r="BM91" s="4"/>
    </row>
    <row r="92" spans="1:65" s="3" customFormat="1" ht="12"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M92" s="4"/>
    </row>
    <row r="93" spans="1:65" s="3" customFormat="1" ht="12"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M93" s="4"/>
    </row>
    <row r="94" spans="1:65" s="3" customFormat="1" ht="12"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M94" s="4"/>
    </row>
    <row r="95" spans="1:65" s="3" customFormat="1" ht="12"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M95" s="4"/>
    </row>
    <row r="96" spans="1:65" s="3" customFormat="1" ht="12"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M96" s="4"/>
    </row>
    <row r="97" spans="1:65" s="3" customFormat="1" ht="12"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M97" s="4"/>
    </row>
    <row r="98" spans="1:65" s="3" customFormat="1" ht="12"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M98" s="4"/>
    </row>
    <row r="99" spans="1:65" s="3" customFormat="1" ht="12"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M99" s="4"/>
    </row>
    <row r="100" spans="1:65" s="3" customFormat="1" ht="12"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M100" s="4"/>
    </row>
    <row r="101" spans="1:65" s="3" customFormat="1" ht="12"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M101" s="4"/>
    </row>
    <row r="102" spans="1:65" s="3" customFormat="1" ht="12"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M102" s="4"/>
    </row>
    <row r="103" spans="1:65" s="3" customFormat="1" ht="12"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M103" s="4"/>
    </row>
    <row r="104" spans="1:65" s="3" customFormat="1" ht="12"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M104" s="4"/>
    </row>
    <row r="105" spans="1:65" s="3" customFormat="1" ht="12"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M105" s="4"/>
    </row>
    <row r="106" spans="1:65" s="3" customFormat="1" ht="12"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M106" s="4"/>
    </row>
    <row r="107" spans="1:65" s="3" customFormat="1" ht="12"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M107" s="4"/>
    </row>
    <row r="108" spans="1:65" s="3" customFormat="1" ht="12"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M108" s="4"/>
    </row>
    <row r="109" spans="1:65" s="3" customFormat="1" ht="12"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M109" s="4"/>
    </row>
    <row r="110" spans="1:65" s="3" customFormat="1" ht="12"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M110" s="4"/>
    </row>
    <row r="111" spans="1:65" s="3" customFormat="1" ht="12"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M111" s="4"/>
    </row>
    <row r="112" spans="1:65" s="3" customFormat="1" ht="12"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M112" s="4"/>
    </row>
    <row r="113" spans="1:65" s="3" customFormat="1" ht="12"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M113" s="4"/>
    </row>
    <row r="114" spans="1:65" s="3" customFormat="1" ht="12"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M114" s="4"/>
    </row>
    <row r="115" spans="1:65" s="3" customFormat="1" ht="12"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M115" s="4"/>
    </row>
    <row r="116" spans="1:65" s="3" customFormat="1" ht="12"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M116" s="4"/>
    </row>
    <row r="117" spans="1:65" s="3" customFormat="1" ht="12"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M117" s="4"/>
    </row>
    <row r="118" spans="1:65" s="3" customFormat="1" ht="12"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M118" s="4"/>
    </row>
    <row r="119" spans="1:65" s="3" customFormat="1" ht="12"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M119" s="4"/>
    </row>
    <row r="120" spans="1:65" s="3" customFormat="1" ht="12"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M120" s="4"/>
    </row>
    <row r="121" spans="1:65" s="3" customFormat="1" ht="12"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M121" s="4"/>
    </row>
    <row r="122" spans="1:65" s="3" customFormat="1" ht="12"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M122" s="4"/>
    </row>
    <row r="123" spans="1:65" s="3" customFormat="1" ht="12"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M123" s="4"/>
    </row>
    <row r="124" spans="1:65" s="3" customFormat="1" ht="12"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M124" s="4"/>
    </row>
    <row r="125" spans="1:65" s="3" customFormat="1" ht="12"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M125" s="4"/>
    </row>
    <row r="126" spans="1:65" s="3" customFormat="1" ht="12"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M126" s="4"/>
    </row>
    <row r="127" spans="1:65" s="3" customFormat="1" ht="12"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M127" s="4"/>
    </row>
    <row r="128" spans="1:65" s="3" customFormat="1" ht="12"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M128" s="4"/>
    </row>
    <row r="129" spans="1:65" s="3" customFormat="1" ht="12"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M129" s="4"/>
    </row>
    <row r="130" spans="1:65" s="3" customFormat="1" ht="12"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M130" s="4"/>
    </row>
    <row r="131" spans="1:65" s="3" customFormat="1" ht="12"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M131" s="4"/>
    </row>
    <row r="132" spans="1:65" s="3" customFormat="1" ht="12"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M132" s="4"/>
    </row>
    <row r="133" spans="1:65" s="3" customFormat="1" ht="12"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M133" s="4"/>
    </row>
    <row r="134" spans="1:65" s="3" customFormat="1" ht="12"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M134" s="4"/>
    </row>
    <row r="135" spans="1:65" s="3" customFormat="1" ht="12"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M135" s="4"/>
    </row>
    <row r="136" spans="1:65" s="3" customFormat="1" ht="12"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M136" s="4"/>
    </row>
    <row r="137" spans="1:65" s="3" customFormat="1" ht="12"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M137" s="4"/>
    </row>
  </sheetData>
  <mergeCells count="212">
    <mergeCell ref="S16:T16"/>
    <mergeCell ref="U16:BC16"/>
    <mergeCell ref="F18:W18"/>
    <mergeCell ref="AA18:AW18"/>
    <mergeCell ref="AX18:BC18"/>
    <mergeCell ref="G15:H15"/>
    <mergeCell ref="I15:J15"/>
    <mergeCell ref="K15:L15"/>
    <mergeCell ref="M15:O15"/>
    <mergeCell ref="S15:T15"/>
    <mergeCell ref="U15:BC15"/>
    <mergeCell ref="AX1:BD1"/>
    <mergeCell ref="B10:BC10"/>
    <mergeCell ref="F14:O14"/>
    <mergeCell ref="S14:BC14"/>
    <mergeCell ref="A1:AW1"/>
    <mergeCell ref="B2:BC2"/>
    <mergeCell ref="B4:BC4"/>
    <mergeCell ref="E5:BC5"/>
    <mergeCell ref="J8:BC8"/>
    <mergeCell ref="E6:G6"/>
    <mergeCell ref="B5:D6"/>
    <mergeCell ref="F19:G19"/>
    <mergeCell ref="H19:W19"/>
    <mergeCell ref="AA19:AB19"/>
    <mergeCell ref="AC19:AW19"/>
    <mergeCell ref="AX19:AY19"/>
    <mergeCell ref="AZ19:BA19"/>
    <mergeCell ref="BB19:BC19"/>
    <mergeCell ref="F20:G23"/>
    <mergeCell ref="H20:W21"/>
    <mergeCell ref="AA20:AB22"/>
    <mergeCell ref="AC20:AW20"/>
    <mergeCell ref="AX20:AY22"/>
    <mergeCell ref="AZ20:BA22"/>
    <mergeCell ref="BB20:BC22"/>
    <mergeCell ref="AZ23:BA24"/>
    <mergeCell ref="BB23:BC24"/>
    <mergeCell ref="BF23:BF24"/>
    <mergeCell ref="BG23:BG24"/>
    <mergeCell ref="BH23:BH24"/>
    <mergeCell ref="F24:G24"/>
    <mergeCell ref="H24:W24"/>
    <mergeCell ref="BF20:BF22"/>
    <mergeCell ref="BG20:BG22"/>
    <mergeCell ref="BH20:BH22"/>
    <mergeCell ref="AC21:AE21"/>
    <mergeCell ref="AF21:AW22"/>
    <mergeCell ref="R23:S23"/>
    <mergeCell ref="T23:W23"/>
    <mergeCell ref="AA23:AB24"/>
    <mergeCell ref="AC23:AW24"/>
    <mergeCell ref="AX23:AY24"/>
    <mergeCell ref="G30:O30"/>
    <mergeCell ref="P30:V30"/>
    <mergeCell ref="W30:BC30"/>
    <mergeCell ref="G31:O31"/>
    <mergeCell ref="P31:V31"/>
    <mergeCell ref="W31:BC31"/>
    <mergeCell ref="F25:H25"/>
    <mergeCell ref="I25:BC25"/>
    <mergeCell ref="F28:O28"/>
    <mergeCell ref="P28:V28"/>
    <mergeCell ref="W28:BC28"/>
    <mergeCell ref="F29:O29"/>
    <mergeCell ref="P29:V29"/>
    <mergeCell ref="F34:O34"/>
    <mergeCell ref="P34:V34"/>
    <mergeCell ref="G35:O35"/>
    <mergeCell ref="P35:V35"/>
    <mergeCell ref="W35:BC35"/>
    <mergeCell ref="G36:O36"/>
    <mergeCell ref="P36:V36"/>
    <mergeCell ref="W36:BC36"/>
    <mergeCell ref="G32:O32"/>
    <mergeCell ref="P32:V32"/>
    <mergeCell ref="W32:BC32"/>
    <mergeCell ref="G33:O33"/>
    <mergeCell ref="P33:V33"/>
    <mergeCell ref="W33:BC33"/>
    <mergeCell ref="F39:O39"/>
    <mergeCell ref="P39:V39"/>
    <mergeCell ref="F41:Y41"/>
    <mergeCell ref="Z41:AA43"/>
    <mergeCell ref="AB41:AG41"/>
    <mergeCell ref="AH41:AI43"/>
    <mergeCell ref="G37:O37"/>
    <mergeCell ref="P37:V37"/>
    <mergeCell ref="W37:BC37"/>
    <mergeCell ref="G38:O38"/>
    <mergeCell ref="P38:V38"/>
    <mergeCell ref="W38:BC38"/>
    <mergeCell ref="AJ41:BC41"/>
    <mergeCell ref="F42:Y43"/>
    <mergeCell ref="AC42:AF42"/>
    <mergeCell ref="AJ42:BC43"/>
    <mergeCell ref="AB43:AG43"/>
    <mergeCell ref="G46:AC46"/>
    <mergeCell ref="AG46:BC46"/>
    <mergeCell ref="AN47:AO47"/>
    <mergeCell ref="AQ47:AR47"/>
    <mergeCell ref="AS47:AT47"/>
    <mergeCell ref="AU47:AV47"/>
    <mergeCell ref="AW47:AX47"/>
    <mergeCell ref="AZ47:BA47"/>
    <mergeCell ref="U47:V47"/>
    <mergeCell ref="W47:X47"/>
    <mergeCell ref="Z47:AA47"/>
    <mergeCell ref="AH47:AI47"/>
    <mergeCell ref="AJ47:AK47"/>
    <mergeCell ref="AL47:AM47"/>
    <mergeCell ref="H47:I47"/>
    <mergeCell ref="J47:K47"/>
    <mergeCell ref="L47:M47"/>
    <mergeCell ref="N47:O47"/>
    <mergeCell ref="Q47:R47"/>
    <mergeCell ref="S47:T47"/>
    <mergeCell ref="AA49:AH49"/>
    <mergeCell ref="AJ49:BB49"/>
    <mergeCell ref="G51:P51"/>
    <mergeCell ref="Q51:W51"/>
    <mergeCell ref="X51:BC51"/>
    <mergeCell ref="G52:P52"/>
    <mergeCell ref="Q52:W52"/>
    <mergeCell ref="G49:K49"/>
    <mergeCell ref="L49:M49"/>
    <mergeCell ref="N49:R49"/>
    <mergeCell ref="S49:T49"/>
    <mergeCell ref="U49:X49"/>
    <mergeCell ref="Y49:Z49"/>
    <mergeCell ref="H55:P55"/>
    <mergeCell ref="Q55:W55"/>
    <mergeCell ref="X55:BC55"/>
    <mergeCell ref="H56:P56"/>
    <mergeCell ref="Q56:W56"/>
    <mergeCell ref="X56:BC56"/>
    <mergeCell ref="H53:P53"/>
    <mergeCell ref="Q53:W53"/>
    <mergeCell ref="X53:BC53"/>
    <mergeCell ref="H54:P54"/>
    <mergeCell ref="Q54:W54"/>
    <mergeCell ref="X54:BC54"/>
    <mergeCell ref="H60:P60"/>
    <mergeCell ref="Q60:W60"/>
    <mergeCell ref="X60:BC60"/>
    <mergeCell ref="H61:P61"/>
    <mergeCell ref="Q61:W61"/>
    <mergeCell ref="X61:BC61"/>
    <mergeCell ref="G57:P57"/>
    <mergeCell ref="Q57:W57"/>
    <mergeCell ref="H58:P58"/>
    <mergeCell ref="Q58:W58"/>
    <mergeCell ref="X58:BC58"/>
    <mergeCell ref="H59:P59"/>
    <mergeCell ref="Q59:W59"/>
    <mergeCell ref="X59:BC59"/>
    <mergeCell ref="G62:P62"/>
    <mergeCell ref="Q62:W62"/>
    <mergeCell ref="G64:U64"/>
    <mergeCell ref="X64:AL64"/>
    <mergeCell ref="AO64:BC64"/>
    <mergeCell ref="G65:U65"/>
    <mergeCell ref="V65:W65"/>
    <mergeCell ref="X65:AL65"/>
    <mergeCell ref="AM65:AN65"/>
    <mergeCell ref="AO65:BC65"/>
    <mergeCell ref="E73:N73"/>
    <mergeCell ref="R73:BC73"/>
    <mergeCell ref="F74:G74"/>
    <mergeCell ref="H74:I74"/>
    <mergeCell ref="J74:K74"/>
    <mergeCell ref="L74:N74"/>
    <mergeCell ref="R74:S74"/>
    <mergeCell ref="T74:BC74"/>
    <mergeCell ref="F67:BC67"/>
    <mergeCell ref="H68:BC68"/>
    <mergeCell ref="F69:G69"/>
    <mergeCell ref="H69:BC69"/>
    <mergeCell ref="F70:H70"/>
    <mergeCell ref="I70:BC70"/>
    <mergeCell ref="F80:BC80"/>
    <mergeCell ref="F81:G81"/>
    <mergeCell ref="H81:BC81"/>
    <mergeCell ref="F82:G82"/>
    <mergeCell ref="H82:BC82"/>
    <mergeCell ref="F83:H83"/>
    <mergeCell ref="I83:BC83"/>
    <mergeCell ref="R75:S75"/>
    <mergeCell ref="T75:BC75"/>
    <mergeCell ref="F78:H78"/>
    <mergeCell ref="J78:P78"/>
    <mergeCell ref="S78:U78"/>
    <mergeCell ref="W78:AC78"/>
    <mergeCell ref="AF78:AN78"/>
    <mergeCell ref="AP78:AV78"/>
    <mergeCell ref="AT91:BC91"/>
    <mergeCell ref="AR86:AS87"/>
    <mergeCell ref="AT86:AW87"/>
    <mergeCell ref="AZ86:BC87"/>
    <mergeCell ref="J87:AE87"/>
    <mergeCell ref="AK87:AN87"/>
    <mergeCell ref="B90:BC90"/>
    <mergeCell ref="J85:S86"/>
    <mergeCell ref="T85:U86"/>
    <mergeCell ref="V85:AE86"/>
    <mergeCell ref="AT85:AW85"/>
    <mergeCell ref="AZ85:BC85"/>
    <mergeCell ref="E86:I87"/>
    <mergeCell ref="AF86:AG87"/>
    <mergeCell ref="AH86:AK86"/>
    <mergeCell ref="AL86:AM86"/>
    <mergeCell ref="AN86:AQ86"/>
  </mergeCells>
  <phoneticPr fontId="6"/>
  <conditionalFormatting sqref="F20:W24 AA20:BC24">
    <cfRule type="expression" dxfId="12" priority="12">
      <formula>$BH$15=1</formula>
    </cfRule>
  </conditionalFormatting>
  <conditionalFormatting sqref="F19:W19 AA19:BC19 F24:W24">
    <cfRule type="expression" dxfId="11" priority="11">
      <formula>$BH$15=2</formula>
    </cfRule>
  </conditionalFormatting>
  <conditionalFormatting sqref="F19:W23 AA19:BC22">
    <cfRule type="expression" dxfId="10" priority="10">
      <formula>$BH$15=3</formula>
    </cfRule>
  </conditionalFormatting>
  <conditionalFormatting sqref="AA23:BC24">
    <cfRule type="expression" dxfId="9" priority="9">
      <formula>AND($BH$15=2,$BI$15=2)</formula>
    </cfRule>
  </conditionalFormatting>
  <conditionalFormatting sqref="AA20:BC22">
    <cfRule type="expression" dxfId="8" priority="5">
      <formula>AND($BH$15=2,$BI$15=3)</formula>
    </cfRule>
  </conditionalFormatting>
  <conditionalFormatting sqref="D40:BC65">
    <cfRule type="expression" dxfId="7" priority="8">
      <formula>$BH$15=1</formula>
    </cfRule>
  </conditionalFormatting>
  <conditionalFormatting sqref="D44:BC65">
    <cfRule type="expression" dxfId="6" priority="7">
      <formula>AND($BH$15=2,$BI$15=2)</formula>
    </cfRule>
  </conditionalFormatting>
  <conditionalFormatting sqref="D40:BC43">
    <cfRule type="expression" dxfId="5" priority="6">
      <formula>OR($BH$15=3,AND($BH$15=2,$BI$15=3))</formula>
    </cfRule>
  </conditionalFormatting>
  <conditionalFormatting sqref="AA19:BC24">
    <cfRule type="expression" dxfId="4" priority="13">
      <formula>$BJ$15=FALSE</formula>
    </cfRule>
  </conditionalFormatting>
  <conditionalFormatting sqref="B7:BC8">
    <cfRule type="expression" dxfId="3" priority="4">
      <formula>$BH$4=2</formula>
    </cfRule>
  </conditionalFormatting>
  <conditionalFormatting sqref="B7:BC8">
    <cfRule type="expression" dxfId="2" priority="3">
      <formula>$BI$4=2</formula>
    </cfRule>
  </conditionalFormatting>
  <conditionalFormatting sqref="B7:BC8">
    <cfRule type="expression" dxfId="1" priority="2">
      <formula>$BJ$4=2</formula>
    </cfRule>
  </conditionalFormatting>
  <conditionalFormatting sqref="B7:BC8">
    <cfRule type="expression" dxfId="0" priority="1">
      <formula>$BK$4=2</formula>
    </cfRule>
  </conditionalFormatting>
  <dataValidations count="5">
    <dataValidation type="whole" allowBlank="1" showInputMessage="1" showErrorMessage="1" sqref="Z47:AA47" xr:uid="{3085FCF6-1FCF-4E44-B857-0F5744780A38}">
      <formula1>1</formula1>
      <formula2>11</formula2>
    </dataValidation>
    <dataValidation type="whole" allowBlank="1" showInputMessage="1" showErrorMessage="1" error="1から12のいずれかを入力してください。" sqref="J74:K74" xr:uid="{C7EAEA10-A931-473A-AB58-FF45870958E5}">
      <formula1>1</formula1>
      <formula2>12</formula2>
    </dataValidation>
    <dataValidation type="whole" allowBlank="1" showInputMessage="1" showErrorMessage="1" errorTitle="決算期間の月数を入力してください。" error="入力可能な数値は、3から11までの月数です。" sqref="R23:S23" xr:uid="{3FA0C6D2-CEDB-4B58-808A-00A2343F4BB2}">
      <formula1>3</formula1>
      <formula2>11</formula2>
    </dataValidation>
    <dataValidation type="whole" allowBlank="1" showInputMessage="1" showErrorMessage="1" errorTitle="開始時期の決算月を入力してください。" error="1から12のいずれかを入力してください。" sqref="K15:L15" xr:uid="{63B582D4-2185-4613-8152-486BA7F660F5}">
      <formula1>1</formula1>
      <formula2>12</formula2>
    </dataValidation>
    <dataValidation type="list" allowBlank="1" showInputMessage="1" showErrorMessage="1" sqref="G15:H15 F74:G74" xr:uid="{6B6525C8-9137-46D7-8176-DE29FBA13F64}">
      <formula1>"R3,R4,R5,R6,R7,R8,R9,R10"</formula1>
    </dataValidation>
  </dataValidations>
  <hyperlinks>
    <hyperlink ref="B90:BC90" location="'賃上げ①（本体）'!A1" display="'賃上げ①（本体）'!A1" xr:uid="{9C1CAFEA-120B-4B30-B016-3D5A981D4258}"/>
  </hyperlinks>
  <pageMargins left="0.23622047244094491" right="0.23622047244094491" top="0.23622047244094491" bottom="0.23622047244094491"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18</xdr:col>
                    <xdr:colOff>9525</xdr:colOff>
                    <xdr:row>14</xdr:row>
                    <xdr:rowOff>0</xdr:rowOff>
                  </from>
                  <to>
                    <xdr:col>54</xdr:col>
                    <xdr:colOff>152400</xdr:colOff>
                    <xdr:row>15</xdr:row>
                    <xdr:rowOff>276225</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18</xdr:col>
                    <xdr:colOff>76200</xdr:colOff>
                    <xdr:row>14</xdr:row>
                    <xdr:rowOff>28575</xdr:rowOff>
                  </from>
                  <to>
                    <xdr:col>23</xdr:col>
                    <xdr:colOff>0</xdr:colOff>
                    <xdr:row>14</xdr:row>
                    <xdr:rowOff>266700</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18</xdr:col>
                    <xdr:colOff>76200</xdr:colOff>
                    <xdr:row>15</xdr:row>
                    <xdr:rowOff>28575</xdr:rowOff>
                  </from>
                  <to>
                    <xdr:col>23</xdr:col>
                    <xdr:colOff>0</xdr:colOff>
                    <xdr:row>15</xdr:row>
                    <xdr:rowOff>266700</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5</xdr:col>
                    <xdr:colOff>9525</xdr:colOff>
                    <xdr:row>18</xdr:row>
                    <xdr:rowOff>0</xdr:rowOff>
                  </from>
                  <to>
                    <xdr:col>23</xdr:col>
                    <xdr:colOff>0</xdr:colOff>
                    <xdr:row>24</xdr:row>
                    <xdr:rowOff>57150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5</xdr:col>
                    <xdr:colOff>66675</xdr:colOff>
                    <xdr:row>18</xdr:row>
                    <xdr:rowOff>47625</xdr:rowOff>
                  </from>
                  <to>
                    <xdr:col>9</xdr:col>
                    <xdr:colOff>152400</xdr:colOff>
                    <xdr:row>18</xdr:row>
                    <xdr:rowOff>257175</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5</xdr:col>
                    <xdr:colOff>66675</xdr:colOff>
                    <xdr:row>19</xdr:row>
                    <xdr:rowOff>47625</xdr:rowOff>
                  </from>
                  <to>
                    <xdr:col>9</xdr:col>
                    <xdr:colOff>152400</xdr:colOff>
                    <xdr:row>20</xdr:row>
                    <xdr:rowOff>85725</xdr:rowOff>
                  </to>
                </anchor>
              </controlPr>
            </control>
          </mc:Choice>
        </mc:AlternateContent>
        <mc:AlternateContent xmlns:mc="http://schemas.openxmlformats.org/markup-compatibility/2006">
          <mc:Choice Requires="x14">
            <control shapeId="3079" r:id="rId10" name="Option Button 7">
              <controlPr defaultSize="0" autoFill="0" autoLine="0" autoPict="0">
                <anchor moveWithCells="1">
                  <from>
                    <xdr:col>5</xdr:col>
                    <xdr:colOff>66675</xdr:colOff>
                    <xdr:row>23</xdr:row>
                    <xdr:rowOff>47625</xdr:rowOff>
                  </from>
                  <to>
                    <xdr:col>9</xdr:col>
                    <xdr:colOff>152400</xdr:colOff>
                    <xdr:row>23</xdr:row>
                    <xdr:rowOff>257175</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26</xdr:col>
                    <xdr:colOff>0</xdr:colOff>
                    <xdr:row>18</xdr:row>
                    <xdr:rowOff>9525</xdr:rowOff>
                  </from>
                  <to>
                    <xdr:col>49</xdr:col>
                    <xdr:colOff>9525</xdr:colOff>
                    <xdr:row>24</xdr:row>
                    <xdr:rowOff>66675</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26</xdr:col>
                    <xdr:colOff>76200</xdr:colOff>
                    <xdr:row>18</xdr:row>
                    <xdr:rowOff>38100</xdr:rowOff>
                  </from>
                  <to>
                    <xdr:col>31</xdr:col>
                    <xdr:colOff>66675</xdr:colOff>
                    <xdr:row>18</xdr:row>
                    <xdr:rowOff>276225</xdr:rowOff>
                  </to>
                </anchor>
              </controlPr>
            </control>
          </mc:Choice>
        </mc:AlternateContent>
        <mc:AlternateContent xmlns:mc="http://schemas.openxmlformats.org/markup-compatibility/2006">
          <mc:Choice Requires="x14">
            <control shapeId="3082" r:id="rId13" name="Option Button 10">
              <controlPr defaultSize="0" autoFill="0" autoLine="0" autoPict="0">
                <anchor moveWithCells="1">
                  <from>
                    <xdr:col>26</xdr:col>
                    <xdr:colOff>76200</xdr:colOff>
                    <xdr:row>19</xdr:row>
                    <xdr:rowOff>38100</xdr:rowOff>
                  </from>
                  <to>
                    <xdr:col>31</xdr:col>
                    <xdr:colOff>66675</xdr:colOff>
                    <xdr:row>19</xdr:row>
                    <xdr:rowOff>304800</xdr:rowOff>
                  </to>
                </anchor>
              </controlPr>
            </control>
          </mc:Choice>
        </mc:AlternateContent>
        <mc:AlternateContent xmlns:mc="http://schemas.openxmlformats.org/markup-compatibility/2006">
          <mc:Choice Requires="x14">
            <control shapeId="3083" r:id="rId14" name="Option Button 11">
              <controlPr defaultSize="0" autoFill="0" autoLine="0" autoPict="0">
                <anchor moveWithCells="1">
                  <from>
                    <xdr:col>26</xdr:col>
                    <xdr:colOff>76200</xdr:colOff>
                    <xdr:row>22</xdr:row>
                    <xdr:rowOff>38100</xdr:rowOff>
                  </from>
                  <to>
                    <xdr:col>31</xdr:col>
                    <xdr:colOff>66675</xdr:colOff>
                    <xdr:row>24</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11</xdr:col>
                    <xdr:colOff>57150</xdr:colOff>
                    <xdr:row>48</xdr:row>
                    <xdr:rowOff>19050</xdr:rowOff>
                  </from>
                  <to>
                    <xdr:col>15</xdr:col>
                    <xdr:colOff>95250</xdr:colOff>
                    <xdr:row>49</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18</xdr:col>
                    <xdr:colOff>57150</xdr:colOff>
                    <xdr:row>48</xdr:row>
                    <xdr:rowOff>19050</xdr:rowOff>
                  </from>
                  <to>
                    <xdr:col>22</xdr:col>
                    <xdr:colOff>95250</xdr:colOff>
                    <xdr:row>49</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24</xdr:col>
                    <xdr:colOff>57150</xdr:colOff>
                    <xdr:row>48</xdr:row>
                    <xdr:rowOff>19050</xdr:rowOff>
                  </from>
                  <to>
                    <xdr:col>28</xdr:col>
                    <xdr:colOff>95250</xdr:colOff>
                    <xdr:row>49</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57150</xdr:colOff>
                    <xdr:row>67</xdr:row>
                    <xdr:rowOff>28575</xdr:rowOff>
                  </from>
                  <to>
                    <xdr:col>9</xdr:col>
                    <xdr:colOff>95250</xdr:colOff>
                    <xdr:row>68</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5</xdr:col>
                    <xdr:colOff>57150</xdr:colOff>
                    <xdr:row>68</xdr:row>
                    <xdr:rowOff>28575</xdr:rowOff>
                  </from>
                  <to>
                    <xdr:col>9</xdr:col>
                    <xdr:colOff>95250</xdr:colOff>
                    <xdr:row>69</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66675</xdr:colOff>
                    <xdr:row>80</xdr:row>
                    <xdr:rowOff>28575</xdr:rowOff>
                  </from>
                  <to>
                    <xdr:col>9</xdr:col>
                    <xdr:colOff>104775</xdr:colOff>
                    <xdr:row>80</xdr:row>
                    <xdr:rowOff>266700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66675</xdr:colOff>
                    <xdr:row>81</xdr:row>
                    <xdr:rowOff>28575</xdr:rowOff>
                  </from>
                  <to>
                    <xdr:col>9</xdr:col>
                    <xdr:colOff>104775</xdr:colOff>
                    <xdr:row>81</xdr:row>
                    <xdr:rowOff>266700</xdr:rowOff>
                  </to>
                </anchor>
              </controlPr>
            </control>
          </mc:Choice>
        </mc:AlternateContent>
        <mc:AlternateContent xmlns:mc="http://schemas.openxmlformats.org/markup-compatibility/2006">
          <mc:Choice Requires="x14">
            <control shapeId="3091" r:id="rId22" name="Group Box 19">
              <controlPr defaultSize="0" autoFill="0" autoPict="0">
                <anchor moveWithCells="1">
                  <from>
                    <xdr:col>16</xdr:col>
                    <xdr:colOff>161925</xdr:colOff>
                    <xdr:row>72</xdr:row>
                    <xdr:rowOff>114300</xdr:rowOff>
                  </from>
                  <to>
                    <xdr:col>49</xdr:col>
                    <xdr:colOff>9525</xdr:colOff>
                    <xdr:row>75</xdr:row>
                    <xdr:rowOff>0</xdr:rowOff>
                  </to>
                </anchor>
              </controlPr>
            </control>
          </mc:Choice>
        </mc:AlternateContent>
        <mc:AlternateContent xmlns:mc="http://schemas.openxmlformats.org/markup-compatibility/2006">
          <mc:Choice Requires="x14">
            <control shapeId="3092" r:id="rId23" name="Option Button 20">
              <controlPr defaultSize="0" autoFill="0" autoLine="0" autoPict="0">
                <anchor moveWithCells="1">
                  <from>
                    <xdr:col>17</xdr:col>
                    <xdr:colOff>66675</xdr:colOff>
                    <xdr:row>73</xdr:row>
                    <xdr:rowOff>28575</xdr:rowOff>
                  </from>
                  <to>
                    <xdr:col>22</xdr:col>
                    <xdr:colOff>57150</xdr:colOff>
                    <xdr:row>73</xdr:row>
                    <xdr:rowOff>266700</xdr:rowOff>
                  </to>
                </anchor>
              </controlPr>
            </control>
          </mc:Choice>
        </mc:AlternateContent>
        <mc:AlternateContent xmlns:mc="http://schemas.openxmlformats.org/markup-compatibility/2006">
          <mc:Choice Requires="x14">
            <control shapeId="3093" r:id="rId24" name="Option Button 21">
              <controlPr defaultSize="0" autoFill="0" autoLine="0" autoPict="0">
                <anchor moveWithCells="1">
                  <from>
                    <xdr:col>17</xdr:col>
                    <xdr:colOff>66675</xdr:colOff>
                    <xdr:row>74</xdr:row>
                    <xdr:rowOff>28575</xdr:rowOff>
                  </from>
                  <to>
                    <xdr:col>22</xdr:col>
                    <xdr:colOff>57150</xdr:colOff>
                    <xdr:row>74</xdr:row>
                    <xdr:rowOff>266700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xdr:col>
                    <xdr:colOff>152400</xdr:colOff>
                    <xdr:row>4</xdr:row>
                    <xdr:rowOff>66675</xdr:rowOff>
                  </from>
                  <to>
                    <xdr:col>6</xdr:col>
                    <xdr:colOff>28575</xdr:colOff>
                    <xdr:row>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賃上げ①（本体）</vt:lpstr>
      <vt:lpstr>賃上げ②（済）</vt:lpstr>
      <vt:lpstr>賃上げ③（予定）</vt:lpstr>
      <vt:lpstr>'賃上げ①（本体）'!Print_Area</vt:lpstr>
      <vt:lpstr>'賃上げ②（済）'!Print_Area</vt:lpstr>
      <vt:lpstr>'賃上げ③（予定）'!Print_Area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2025-02-10T09:50:34Z</cp:lastPrinted>
  <dcterms:created xsi:type="dcterms:W3CDTF">2015-06-05T18:17:20Z</dcterms:created>
  <dcterms:modified xsi:type="dcterms:W3CDTF">2025-02-28T04:20:47Z</dcterms:modified>
</cp:coreProperties>
</file>